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精算" sheetId="1" state="visible" r:id="rId1"/>
    <sheet xmlns:r="http://schemas.openxmlformats.org/officeDocument/2006/relationships"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##"/>
  </numFmts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E2E8F0"/>
      </patternFill>
    </fill>
    <fill>
      <patternFill patternType="solid">
        <fgColor rgb="00FFF7E0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5" fontId="0" fillId="4" borderId="1" pivotButton="0" quotePrefix="0" xfId="0"/>
    <xf numFmtId="164" fontId="0" fillId="4" borderId="1" pivotButton="0" quotePrefix="0" xfId="0"/>
    <xf numFmtId="3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締め係</author>
  </authors>
  <commentList>
    <comment ref="A1" authorId="0" shapeId="0">
      <text>
        <t>名前の代わりの記号で構いません</t>
      </text>
    </comment>
    <comment ref="B1" authorId="0" shapeId="0">
      <text>
        <t>65万円なら 650000</t>
      </text>
    </comment>
    <comment ref="C1" authorId="0" shapeId="0">
      <text>
        <t>精算幅の下限。精算なしなら空欄</t>
      </text>
    </comment>
    <comment ref="D1" authorId="0" shapeId="0">
      <text>
        <t>精算幅の上限。精算なしなら空欄</t>
      </text>
    </comment>
    <comment ref="E1" authorId="0" shapeId="0">
      <text>
        <t>186時間30分なら 186.5</t>
      </text>
    </comment>
    <comment ref="F1" authorId="0" shapeId="0">
      <text>
        <t>上下＝上下割（超過は単価÷上限・控除は単価÷下限）
中間＝中間割（どちらも単価÷下限と上限の真ん中）</t>
      </text>
    </comment>
    <comment ref="G1" authorId="0" shapeId="0">
      <text>
        <t>契約書（注文書）の書き方に合わせて選ぶ</t>
      </text>
    </comment>
    <comment ref="H1" authorId="0" shapeId="0">
      <text>
        <t>0＝刻まない。15・30・60＝その分未満を切り捨て</t>
      </text>
    </comment>
    <comment ref="N1" authorId="0" shapeId="0">
      <text>
        <t>入れると、計算した額との差が右に出ます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1" customWidth="1" min="5" max="5"/>
    <col width="8" customWidth="1" min="6" max="6"/>
    <col width="17" customWidth="1" min="7" max="7"/>
    <col width="10" customWidth="1" min="8" max="8"/>
    <col width="11" customWidth="1" min="9" max="9"/>
    <col width="10" customWidth="1" min="10" max="10"/>
    <col width="10" customWidth="1" min="11" max="11"/>
    <col width="11" customWidth="1" min="12" max="12"/>
    <col width="13" customWidth="1" min="13" max="13"/>
    <col width="13" customWidth="1" min="14" max="14"/>
    <col width="11" customWidth="1" min="15" max="15"/>
  </cols>
  <sheetData>
    <row r="1" ht="36" customHeight="1">
      <c r="A1" s="1" t="inlineStr">
        <is>
          <t>記号</t>
        </is>
      </c>
      <c r="B1" s="1" t="inlineStr">
        <is>
          <t>単価（円・月額）</t>
        </is>
      </c>
      <c r="C1" s="1" t="inlineStr">
        <is>
          <t>下限（時間）</t>
        </is>
      </c>
      <c r="D1" s="1" t="inlineStr">
        <is>
          <t>上限（時間）</t>
        </is>
      </c>
      <c r="E1" s="1" t="inlineStr">
        <is>
          <t>実績（時間）</t>
        </is>
      </c>
      <c r="F1" s="1" t="inlineStr">
        <is>
          <t>方式</t>
        </is>
      </c>
      <c r="G1" s="1" t="inlineStr">
        <is>
          <t>時間単価の端数</t>
        </is>
      </c>
      <c r="H1" s="1" t="inlineStr">
        <is>
          <t>実績の刻み（分）</t>
        </is>
      </c>
      <c r="I1" s="1" t="inlineStr">
        <is>
          <t>数えた実績（時間）</t>
        </is>
      </c>
      <c r="J1" s="1" t="inlineStr">
        <is>
          <t>超過単価</t>
        </is>
      </c>
      <c r="K1" s="1" t="inlineStr">
        <is>
          <t>控除単価</t>
        </is>
      </c>
      <c r="L1" s="1" t="inlineStr">
        <is>
          <t>精算（増減）</t>
        </is>
      </c>
      <c r="M1" s="1" t="inlineStr">
        <is>
          <t>請求額（税抜）</t>
        </is>
      </c>
      <c r="N1" s="1" t="inlineStr">
        <is>
          <t>今の請求額（任意）</t>
        </is>
      </c>
      <c r="O1" s="1" t="inlineStr">
        <is>
          <t>差（今−計算）</t>
        </is>
      </c>
    </row>
    <row r="2">
      <c r="A2" s="2" t="inlineStr">
        <is>
          <t>例1</t>
        </is>
      </c>
      <c r="B2" s="3" t="n">
        <v>650000</v>
      </c>
      <c r="C2" s="4" t="n">
        <v>140</v>
      </c>
      <c r="D2" s="4" t="n">
        <v>180</v>
      </c>
      <c r="E2" s="4" t="n">
        <v>186.5</v>
      </c>
      <c r="F2" s="2" t="inlineStr">
        <is>
          <t>上下</t>
        </is>
      </c>
      <c r="G2" s="2" t="inlineStr">
        <is>
          <t>10円未満切り捨て</t>
        </is>
      </c>
      <c r="H2" s="2" t="n">
        <v>0</v>
      </c>
      <c r="I2" s="5">
        <f>IF($E2="","",IF(N($H2)=0,ROUND($E2*60,0)/60,FLOOR(ROUND($E2*60,0),$H2)/60))</f>
        <v/>
      </c>
      <c r="J2" s="6">
        <f>IF($B2="","",IF((IF($F2="中間",($C2+$D2)/2,$D2))&gt;0,IF($G2="1円未満四捨五入",ROUND($B2/(IF($F2="中間",($C2+$D2)/2,$D2)),0),ROUNDDOWN($B2/(IF($F2="中間",($C2+$D2)/2,$D2)),IF($G2="1円未満切り捨て",0,IF($G2="100円未満切り捨て",-2,-1)))),0))</f>
        <v/>
      </c>
      <c r="K2" s="6">
        <f>IF($B2="","",IF((IF($F2="中間",($C2+$D2)/2,$C2))&gt;0,IF($G2="1円未満四捨五入",ROUND($B2/(IF($F2="中間",($C2+$D2)/2,$C2)),0),ROUNDDOWN($B2/(IF($F2="中間",($C2+$D2)/2,$C2)),IF($G2="1円未満切り捨て",0,IF($G2="100円未満切り捨て",-2,-1)))),0))</f>
        <v/>
      </c>
      <c r="L2" s="6">
        <f>IF(OR($B2="",$I2=""),"",IF(AND(N($D2)&gt;0,ROUND($I2*60,0)&gt;ROUND($D2*60,0)),ROUNDDOWN((ROUND($I2*60,0)-ROUND($D2*60,0))*$J2/60,0),IF(AND(N($C2)&gt;0,ROUND($I2*60,0)&lt;ROUND($C2*60,0)),-ROUNDDOWN((ROUND($C2*60,0)-ROUND($I2*60,0))*$K2/60,0),0)))</f>
        <v/>
      </c>
      <c r="M2" s="6">
        <f>IF($L2="","",MAX(0,$B2+$L2))</f>
        <v/>
      </c>
      <c r="N2" s="3" t="n">
        <v>673465</v>
      </c>
      <c r="O2" s="6">
        <f>IF(OR($N2="",$M2=""),"",$N2-$M2)</f>
        <v/>
      </c>
    </row>
    <row r="3">
      <c r="A3" s="2" t="inlineStr">
        <is>
          <t>例2</t>
        </is>
      </c>
      <c r="B3" s="3" t="n">
        <v>550000</v>
      </c>
      <c r="C3" s="4" t="n">
        <v>140</v>
      </c>
      <c r="D3" s="4" t="n">
        <v>180</v>
      </c>
      <c r="E3" s="4" t="n">
        <v>130.5</v>
      </c>
      <c r="F3" s="2" t="inlineStr">
        <is>
          <t>中間</t>
        </is>
      </c>
      <c r="G3" s="2" t="inlineStr">
        <is>
          <t>10円未満切り捨て</t>
        </is>
      </c>
      <c r="H3" s="2" t="n">
        <v>0</v>
      </c>
      <c r="I3" s="5">
        <f>IF($E3="","",IF(N($H3)=0,ROUND($E3*60,0)/60,FLOOR(ROUND($E3*60,0),$H3)/60))</f>
        <v/>
      </c>
      <c r="J3" s="6">
        <f>IF($B3="","",IF((IF($F3="中間",($C3+$D3)/2,$D3))&gt;0,IF($G3="1円未満四捨五入",ROUND($B3/(IF($F3="中間",($C3+$D3)/2,$D3)),0),ROUNDDOWN($B3/(IF($F3="中間",($C3+$D3)/2,$D3)),IF($G3="1円未満切り捨て",0,IF($G3="100円未満切り捨て",-2,-1)))),0))</f>
        <v/>
      </c>
      <c r="K3" s="6">
        <f>IF($B3="","",IF((IF($F3="中間",($C3+$D3)/2,$C3))&gt;0,IF($G3="1円未満四捨五入",ROUND($B3/(IF($F3="中間",($C3+$D3)/2,$C3)),0),ROUNDDOWN($B3/(IF($F3="中間",($C3+$D3)/2,$C3)),IF($G3="1円未満切り捨て",0,IF($G3="100円未満切り捨て",-2,-1)))),0))</f>
        <v/>
      </c>
      <c r="L3" s="6">
        <f>IF(OR($B3="",$I3=""),"",IF(AND(N($D3)&gt;0,ROUND($I3*60,0)&gt;ROUND($D3*60,0)),ROUNDDOWN((ROUND($I3*60,0)-ROUND($D3*60,0))*$J3/60,0),IF(AND(N($C3)&gt;0,ROUND($I3*60,0)&lt;ROUND($C3*60,0)),-ROUNDDOWN((ROUND($C3*60,0)-ROUND($I3*60,0))*$K3/60,0),0)))</f>
        <v/>
      </c>
      <c r="M3" s="6">
        <f>IF($L3="","",MAX(0,$B3+$L3))</f>
        <v/>
      </c>
      <c r="N3" s="3" t="n">
        <v>520000</v>
      </c>
      <c r="O3" s="6">
        <f>IF(OR($N3="",$M3=""),"",$N3-$M3)</f>
        <v/>
      </c>
    </row>
    <row r="4">
      <c r="A4" s="2" t="inlineStr">
        <is>
          <t>例3</t>
        </is>
      </c>
      <c r="B4" s="3" t="n">
        <v>600000</v>
      </c>
      <c r="C4" s="4" t="n">
        <v>140</v>
      </c>
      <c r="D4" s="4" t="n">
        <v>180</v>
      </c>
      <c r="E4" s="4" t="n">
        <v>165.25</v>
      </c>
      <c r="F4" s="2" t="inlineStr">
        <is>
          <t>上下</t>
        </is>
      </c>
      <c r="G4" s="2" t="inlineStr">
        <is>
          <t>10円未満切り捨て</t>
        </is>
      </c>
      <c r="H4" s="2" t="n">
        <v>15</v>
      </c>
      <c r="I4" s="5">
        <f>IF($E4="","",IF(N($H4)=0,ROUND($E4*60,0)/60,FLOOR(ROUND($E4*60,0),$H4)/60))</f>
        <v/>
      </c>
      <c r="J4" s="6">
        <f>IF($B4="","",IF((IF($F4="中間",($C4+$D4)/2,$D4))&gt;0,IF($G4="1円未満四捨五入",ROUND($B4/(IF($F4="中間",($C4+$D4)/2,$D4)),0),ROUNDDOWN($B4/(IF($F4="中間",($C4+$D4)/2,$D4)),IF($G4="1円未満切り捨て",0,IF($G4="100円未満切り捨て",-2,-1)))),0))</f>
        <v/>
      </c>
      <c r="K4" s="6">
        <f>IF($B4="","",IF((IF($F4="中間",($C4+$D4)/2,$C4))&gt;0,IF($G4="1円未満四捨五入",ROUND($B4/(IF($F4="中間",($C4+$D4)/2,$C4)),0),ROUNDDOWN($B4/(IF($F4="中間",($C4+$D4)/2,$C4)),IF($G4="1円未満切り捨て",0,IF($G4="100円未満切り捨て",-2,-1)))),0))</f>
        <v/>
      </c>
      <c r="L4" s="6">
        <f>IF(OR($B4="",$I4=""),"",IF(AND(N($D4)&gt;0,ROUND($I4*60,0)&gt;ROUND($D4*60,0)),ROUNDDOWN((ROUND($I4*60,0)-ROUND($D4*60,0))*$J4/60,0),IF(AND(N($C4)&gt;0,ROUND($I4*60,0)&lt;ROUND($C4*60,0)),-ROUNDDOWN((ROUND($C4*60,0)-ROUND($I4*60,0))*$K4/60,0),0)))</f>
        <v/>
      </c>
      <c r="M4" s="6">
        <f>IF($L4="","",MAX(0,$B4+$L4))</f>
        <v/>
      </c>
      <c r="N4" s="3" t="n">
        <v>600000</v>
      </c>
      <c r="O4" s="6">
        <f>IF(OR($N4="",$M4=""),"",$N4-$M4)</f>
        <v/>
      </c>
    </row>
    <row r="5">
      <c r="A5" s="2" t="n"/>
      <c r="B5" s="3" t="n"/>
      <c r="C5" s="4" t="n"/>
      <c r="D5" s="4" t="n"/>
      <c r="E5" s="4" t="n"/>
      <c r="F5" s="2" t="inlineStr">
        <is>
          <t>上下</t>
        </is>
      </c>
      <c r="G5" s="2" t="inlineStr">
        <is>
          <t>10円未満切り捨て</t>
        </is>
      </c>
      <c r="H5" s="2" t="n">
        <v>0</v>
      </c>
      <c r="I5" s="5">
        <f>IF($E5="","",IF(N($H5)=0,ROUND($E5*60,0)/60,FLOOR(ROUND($E5*60,0),$H5)/60))</f>
        <v/>
      </c>
      <c r="J5" s="6">
        <f>IF($B5="","",IF((IF($F5="中間",($C5+$D5)/2,$D5))&gt;0,IF($G5="1円未満四捨五入",ROUND($B5/(IF($F5="中間",($C5+$D5)/2,$D5)),0),ROUNDDOWN($B5/(IF($F5="中間",($C5+$D5)/2,$D5)),IF($G5="1円未満切り捨て",0,IF($G5="100円未満切り捨て",-2,-1)))),0))</f>
        <v/>
      </c>
      <c r="K5" s="6">
        <f>IF($B5="","",IF((IF($F5="中間",($C5+$D5)/2,$C5))&gt;0,IF($G5="1円未満四捨五入",ROUND($B5/(IF($F5="中間",($C5+$D5)/2,$C5)),0),ROUNDDOWN($B5/(IF($F5="中間",($C5+$D5)/2,$C5)),IF($G5="1円未満切り捨て",0,IF($G5="100円未満切り捨て",-2,-1)))),0))</f>
        <v/>
      </c>
      <c r="L5" s="6">
        <f>IF(OR($B5="",$I5=""),"",IF(AND(N($D5)&gt;0,ROUND($I5*60,0)&gt;ROUND($D5*60,0)),ROUNDDOWN((ROUND($I5*60,0)-ROUND($D5*60,0))*$J5/60,0),IF(AND(N($C5)&gt;0,ROUND($I5*60,0)&lt;ROUND($C5*60,0)),-ROUNDDOWN((ROUND($C5*60,0)-ROUND($I5*60,0))*$K5/60,0),0)))</f>
        <v/>
      </c>
      <c r="M5" s="6">
        <f>IF($L5="","",MAX(0,$B5+$L5))</f>
        <v/>
      </c>
      <c r="N5" s="3" t="n"/>
      <c r="O5" s="6">
        <f>IF(OR($N5="",$M5=""),"",$N5-$M5)</f>
        <v/>
      </c>
    </row>
    <row r="6">
      <c r="A6" s="2" t="n"/>
      <c r="B6" s="3" t="n"/>
      <c r="C6" s="4" t="n"/>
      <c r="D6" s="4" t="n"/>
      <c r="E6" s="4" t="n"/>
      <c r="F6" s="2" t="inlineStr">
        <is>
          <t>上下</t>
        </is>
      </c>
      <c r="G6" s="2" t="inlineStr">
        <is>
          <t>10円未満切り捨て</t>
        </is>
      </c>
      <c r="H6" s="2" t="n">
        <v>0</v>
      </c>
      <c r="I6" s="5">
        <f>IF($E6="","",IF(N($H6)=0,ROUND($E6*60,0)/60,FLOOR(ROUND($E6*60,0),$H6)/60))</f>
        <v/>
      </c>
      <c r="J6" s="6">
        <f>IF($B6="","",IF((IF($F6="中間",($C6+$D6)/2,$D6))&gt;0,IF($G6="1円未満四捨五入",ROUND($B6/(IF($F6="中間",($C6+$D6)/2,$D6)),0),ROUNDDOWN($B6/(IF($F6="中間",($C6+$D6)/2,$D6)),IF($G6="1円未満切り捨て",0,IF($G6="100円未満切り捨て",-2,-1)))),0))</f>
        <v/>
      </c>
      <c r="K6" s="6">
        <f>IF($B6="","",IF((IF($F6="中間",($C6+$D6)/2,$C6))&gt;0,IF($G6="1円未満四捨五入",ROUND($B6/(IF($F6="中間",($C6+$D6)/2,$C6)),0),ROUNDDOWN($B6/(IF($F6="中間",($C6+$D6)/2,$C6)),IF($G6="1円未満切り捨て",0,IF($G6="100円未満切り捨て",-2,-1)))),0))</f>
        <v/>
      </c>
      <c r="L6" s="6">
        <f>IF(OR($B6="",$I6=""),"",IF(AND(N($D6)&gt;0,ROUND($I6*60,0)&gt;ROUND($D6*60,0)),ROUNDDOWN((ROUND($I6*60,0)-ROUND($D6*60,0))*$J6/60,0),IF(AND(N($C6)&gt;0,ROUND($I6*60,0)&lt;ROUND($C6*60,0)),-ROUNDDOWN((ROUND($C6*60,0)-ROUND($I6*60,0))*$K6/60,0),0)))</f>
        <v/>
      </c>
      <c r="M6" s="6">
        <f>IF($L6="","",MAX(0,$B6+$L6))</f>
        <v/>
      </c>
      <c r="N6" s="3" t="n"/>
      <c r="O6" s="6">
        <f>IF(OR($N6="",$M6=""),"",$N6-$M6)</f>
        <v/>
      </c>
    </row>
    <row r="7">
      <c r="A7" s="2" t="n"/>
      <c r="B7" s="3" t="n"/>
      <c r="C7" s="4" t="n"/>
      <c r="D7" s="4" t="n"/>
      <c r="E7" s="4" t="n"/>
      <c r="F7" s="2" t="inlineStr">
        <is>
          <t>上下</t>
        </is>
      </c>
      <c r="G7" s="2" t="inlineStr">
        <is>
          <t>10円未満切り捨て</t>
        </is>
      </c>
      <c r="H7" s="2" t="n">
        <v>0</v>
      </c>
      <c r="I7" s="5">
        <f>IF($E7="","",IF(N($H7)=0,ROUND($E7*60,0)/60,FLOOR(ROUND($E7*60,0),$H7)/60))</f>
        <v/>
      </c>
      <c r="J7" s="6">
        <f>IF($B7="","",IF((IF($F7="中間",($C7+$D7)/2,$D7))&gt;0,IF($G7="1円未満四捨五入",ROUND($B7/(IF($F7="中間",($C7+$D7)/2,$D7)),0),ROUNDDOWN($B7/(IF($F7="中間",($C7+$D7)/2,$D7)),IF($G7="1円未満切り捨て",0,IF($G7="100円未満切り捨て",-2,-1)))),0))</f>
        <v/>
      </c>
      <c r="K7" s="6">
        <f>IF($B7="","",IF((IF($F7="中間",($C7+$D7)/2,$C7))&gt;0,IF($G7="1円未満四捨五入",ROUND($B7/(IF($F7="中間",($C7+$D7)/2,$C7)),0),ROUNDDOWN($B7/(IF($F7="中間",($C7+$D7)/2,$C7)),IF($G7="1円未満切り捨て",0,IF($G7="100円未満切り捨て",-2,-1)))),0))</f>
        <v/>
      </c>
      <c r="L7" s="6">
        <f>IF(OR($B7="",$I7=""),"",IF(AND(N($D7)&gt;0,ROUND($I7*60,0)&gt;ROUND($D7*60,0)),ROUNDDOWN((ROUND($I7*60,0)-ROUND($D7*60,0))*$J7/60,0),IF(AND(N($C7)&gt;0,ROUND($I7*60,0)&lt;ROUND($C7*60,0)),-ROUNDDOWN((ROUND($C7*60,0)-ROUND($I7*60,0))*$K7/60,0),0)))</f>
        <v/>
      </c>
      <c r="M7" s="6">
        <f>IF($L7="","",MAX(0,$B7+$L7))</f>
        <v/>
      </c>
      <c r="N7" s="3" t="n"/>
      <c r="O7" s="6">
        <f>IF(OR($N7="",$M7=""),"",$N7-$M7)</f>
        <v/>
      </c>
    </row>
    <row r="8">
      <c r="A8" s="2" t="n"/>
      <c r="B8" s="3" t="n"/>
      <c r="C8" s="4" t="n"/>
      <c r="D8" s="4" t="n"/>
      <c r="E8" s="4" t="n"/>
      <c r="F8" s="2" t="inlineStr">
        <is>
          <t>上下</t>
        </is>
      </c>
      <c r="G8" s="2" t="inlineStr">
        <is>
          <t>10円未満切り捨て</t>
        </is>
      </c>
      <c r="H8" s="2" t="n">
        <v>0</v>
      </c>
      <c r="I8" s="5">
        <f>IF($E8="","",IF(N($H8)=0,ROUND($E8*60,0)/60,FLOOR(ROUND($E8*60,0),$H8)/60))</f>
        <v/>
      </c>
      <c r="J8" s="6">
        <f>IF($B8="","",IF((IF($F8="中間",($C8+$D8)/2,$D8))&gt;0,IF($G8="1円未満四捨五入",ROUND($B8/(IF($F8="中間",($C8+$D8)/2,$D8)),0),ROUNDDOWN($B8/(IF($F8="中間",($C8+$D8)/2,$D8)),IF($G8="1円未満切り捨て",0,IF($G8="100円未満切り捨て",-2,-1)))),0))</f>
        <v/>
      </c>
      <c r="K8" s="6">
        <f>IF($B8="","",IF((IF($F8="中間",($C8+$D8)/2,$C8))&gt;0,IF($G8="1円未満四捨五入",ROUND($B8/(IF($F8="中間",($C8+$D8)/2,$C8)),0),ROUNDDOWN($B8/(IF($F8="中間",($C8+$D8)/2,$C8)),IF($G8="1円未満切り捨て",0,IF($G8="100円未満切り捨て",-2,-1)))),0))</f>
        <v/>
      </c>
      <c r="L8" s="6">
        <f>IF(OR($B8="",$I8=""),"",IF(AND(N($D8)&gt;0,ROUND($I8*60,0)&gt;ROUND($D8*60,0)),ROUNDDOWN((ROUND($I8*60,0)-ROUND($D8*60,0))*$J8/60,0),IF(AND(N($C8)&gt;0,ROUND($I8*60,0)&lt;ROUND($C8*60,0)),-ROUNDDOWN((ROUND($C8*60,0)-ROUND($I8*60,0))*$K8/60,0),0)))</f>
        <v/>
      </c>
      <c r="M8" s="6">
        <f>IF($L8="","",MAX(0,$B8+$L8))</f>
        <v/>
      </c>
      <c r="N8" s="3" t="n"/>
      <c r="O8" s="6">
        <f>IF(OR($N8="",$M8=""),"",$N8-$M8)</f>
        <v/>
      </c>
    </row>
    <row r="9">
      <c r="A9" s="2" t="n"/>
      <c r="B9" s="3" t="n"/>
      <c r="C9" s="4" t="n"/>
      <c r="D9" s="4" t="n"/>
      <c r="E9" s="4" t="n"/>
      <c r="F9" s="2" t="inlineStr">
        <is>
          <t>上下</t>
        </is>
      </c>
      <c r="G9" s="2" t="inlineStr">
        <is>
          <t>10円未満切り捨て</t>
        </is>
      </c>
      <c r="H9" s="2" t="n">
        <v>0</v>
      </c>
      <c r="I9" s="5">
        <f>IF($E9="","",IF(N($H9)=0,ROUND($E9*60,0)/60,FLOOR(ROUND($E9*60,0),$H9)/60))</f>
        <v/>
      </c>
      <c r="J9" s="6">
        <f>IF($B9="","",IF((IF($F9="中間",($C9+$D9)/2,$D9))&gt;0,IF($G9="1円未満四捨五入",ROUND($B9/(IF($F9="中間",($C9+$D9)/2,$D9)),0),ROUNDDOWN($B9/(IF($F9="中間",($C9+$D9)/2,$D9)),IF($G9="1円未満切り捨て",0,IF($G9="100円未満切り捨て",-2,-1)))),0))</f>
        <v/>
      </c>
      <c r="K9" s="6">
        <f>IF($B9="","",IF((IF($F9="中間",($C9+$D9)/2,$C9))&gt;0,IF($G9="1円未満四捨五入",ROUND($B9/(IF($F9="中間",($C9+$D9)/2,$C9)),0),ROUNDDOWN($B9/(IF($F9="中間",($C9+$D9)/2,$C9)),IF($G9="1円未満切り捨て",0,IF($G9="100円未満切り捨て",-2,-1)))),0))</f>
        <v/>
      </c>
      <c r="L9" s="6">
        <f>IF(OR($B9="",$I9=""),"",IF(AND(N($D9)&gt;0,ROUND($I9*60,0)&gt;ROUND($D9*60,0)),ROUNDDOWN((ROUND($I9*60,0)-ROUND($D9*60,0))*$J9/60,0),IF(AND(N($C9)&gt;0,ROUND($I9*60,0)&lt;ROUND($C9*60,0)),-ROUNDDOWN((ROUND($C9*60,0)-ROUND($I9*60,0))*$K9/60,0),0)))</f>
        <v/>
      </c>
      <c r="M9" s="6">
        <f>IF($L9="","",MAX(0,$B9+$L9))</f>
        <v/>
      </c>
      <c r="N9" s="3" t="n"/>
      <c r="O9" s="6">
        <f>IF(OR($N9="",$M9=""),"",$N9-$M9)</f>
        <v/>
      </c>
    </row>
    <row r="10">
      <c r="A10" s="2" t="n"/>
      <c r="B10" s="3" t="n"/>
      <c r="C10" s="4" t="n"/>
      <c r="D10" s="4" t="n"/>
      <c r="E10" s="4" t="n"/>
      <c r="F10" s="2" t="inlineStr">
        <is>
          <t>上下</t>
        </is>
      </c>
      <c r="G10" s="2" t="inlineStr">
        <is>
          <t>10円未満切り捨て</t>
        </is>
      </c>
      <c r="H10" s="2" t="n">
        <v>0</v>
      </c>
      <c r="I10" s="5">
        <f>IF($E10="","",IF(N($H10)=0,ROUND($E10*60,0)/60,FLOOR(ROUND($E10*60,0),$H10)/60))</f>
        <v/>
      </c>
      <c r="J10" s="6">
        <f>IF($B10="","",IF((IF($F10="中間",($C10+$D10)/2,$D10))&gt;0,IF($G10="1円未満四捨五入",ROUND($B10/(IF($F10="中間",($C10+$D10)/2,$D10)),0),ROUNDDOWN($B10/(IF($F10="中間",($C10+$D10)/2,$D10)),IF($G10="1円未満切り捨て",0,IF($G10="100円未満切り捨て",-2,-1)))),0))</f>
        <v/>
      </c>
      <c r="K10" s="6">
        <f>IF($B10="","",IF((IF($F10="中間",($C10+$D10)/2,$C10))&gt;0,IF($G10="1円未満四捨五入",ROUND($B10/(IF($F10="中間",($C10+$D10)/2,$C10)),0),ROUNDDOWN($B10/(IF($F10="中間",($C10+$D10)/2,$C10)),IF($G10="1円未満切り捨て",0,IF($G10="100円未満切り捨て",-2,-1)))),0))</f>
        <v/>
      </c>
      <c r="L10" s="6">
        <f>IF(OR($B10="",$I10=""),"",IF(AND(N($D10)&gt;0,ROUND($I10*60,0)&gt;ROUND($D10*60,0)),ROUNDDOWN((ROUND($I10*60,0)-ROUND($D10*60,0))*$J10/60,0),IF(AND(N($C10)&gt;0,ROUND($I10*60,0)&lt;ROUND($C10*60,0)),-ROUNDDOWN((ROUND($C10*60,0)-ROUND($I10*60,0))*$K10/60,0),0)))</f>
        <v/>
      </c>
      <c r="M10" s="6">
        <f>IF($L10="","",MAX(0,$B10+$L10))</f>
        <v/>
      </c>
      <c r="N10" s="3" t="n"/>
      <c r="O10" s="6">
        <f>IF(OR($N10="",$M10=""),"",$N10-$M10)</f>
        <v/>
      </c>
    </row>
    <row r="11">
      <c r="A11" s="2" t="n"/>
      <c r="B11" s="3" t="n"/>
      <c r="C11" s="4" t="n"/>
      <c r="D11" s="4" t="n"/>
      <c r="E11" s="4" t="n"/>
      <c r="F11" s="2" t="inlineStr">
        <is>
          <t>上下</t>
        </is>
      </c>
      <c r="G11" s="2" t="inlineStr">
        <is>
          <t>10円未満切り捨て</t>
        </is>
      </c>
      <c r="H11" s="2" t="n">
        <v>0</v>
      </c>
      <c r="I11" s="5">
        <f>IF($E11="","",IF(N($H11)=0,ROUND($E11*60,0)/60,FLOOR(ROUND($E11*60,0),$H11)/60))</f>
        <v/>
      </c>
      <c r="J11" s="6">
        <f>IF($B11="","",IF((IF($F11="中間",($C11+$D11)/2,$D11))&gt;0,IF($G11="1円未満四捨五入",ROUND($B11/(IF($F11="中間",($C11+$D11)/2,$D11)),0),ROUNDDOWN($B11/(IF($F11="中間",($C11+$D11)/2,$D11)),IF($G11="1円未満切り捨て",0,IF($G11="100円未満切り捨て",-2,-1)))),0))</f>
        <v/>
      </c>
      <c r="K11" s="6">
        <f>IF($B11="","",IF((IF($F11="中間",($C11+$D11)/2,$C11))&gt;0,IF($G11="1円未満四捨五入",ROUND($B11/(IF($F11="中間",($C11+$D11)/2,$C11)),0),ROUNDDOWN($B11/(IF($F11="中間",($C11+$D11)/2,$C11)),IF($G11="1円未満切り捨て",0,IF($G11="100円未満切り捨て",-2,-1)))),0))</f>
        <v/>
      </c>
      <c r="L11" s="6">
        <f>IF(OR($B11="",$I11=""),"",IF(AND(N($D11)&gt;0,ROUND($I11*60,0)&gt;ROUND($D11*60,0)),ROUNDDOWN((ROUND($I11*60,0)-ROUND($D11*60,0))*$J11/60,0),IF(AND(N($C11)&gt;0,ROUND($I11*60,0)&lt;ROUND($C11*60,0)),-ROUNDDOWN((ROUND($C11*60,0)-ROUND($I11*60,0))*$K11/60,0),0)))</f>
        <v/>
      </c>
      <c r="M11" s="6">
        <f>IF($L11="","",MAX(0,$B11+$L11))</f>
        <v/>
      </c>
      <c r="N11" s="3" t="n"/>
      <c r="O11" s="6">
        <f>IF(OR($N11="",$M11=""),"",$N11-$M11)</f>
        <v/>
      </c>
    </row>
    <row r="12">
      <c r="A12" s="2" t="n"/>
      <c r="B12" s="3" t="n"/>
      <c r="C12" s="4" t="n"/>
      <c r="D12" s="4" t="n"/>
      <c r="E12" s="4" t="n"/>
      <c r="F12" s="2" t="inlineStr">
        <is>
          <t>上下</t>
        </is>
      </c>
      <c r="G12" s="2" t="inlineStr">
        <is>
          <t>10円未満切り捨て</t>
        </is>
      </c>
      <c r="H12" s="2" t="n">
        <v>0</v>
      </c>
      <c r="I12" s="5">
        <f>IF($E12="","",IF(N($H12)=0,ROUND($E12*60,0)/60,FLOOR(ROUND($E12*60,0),$H12)/60))</f>
        <v/>
      </c>
      <c r="J12" s="6">
        <f>IF($B12="","",IF((IF($F12="中間",($C12+$D12)/2,$D12))&gt;0,IF($G12="1円未満四捨五入",ROUND($B12/(IF($F12="中間",($C12+$D12)/2,$D12)),0),ROUNDDOWN($B12/(IF($F12="中間",($C12+$D12)/2,$D12)),IF($G12="1円未満切り捨て",0,IF($G12="100円未満切り捨て",-2,-1)))),0))</f>
        <v/>
      </c>
      <c r="K12" s="6">
        <f>IF($B12="","",IF((IF($F12="中間",($C12+$D12)/2,$C12))&gt;0,IF($G12="1円未満四捨五入",ROUND($B12/(IF($F12="中間",($C12+$D12)/2,$C12)),0),ROUNDDOWN($B12/(IF($F12="中間",($C12+$D12)/2,$C12)),IF($G12="1円未満切り捨て",0,IF($G12="100円未満切り捨て",-2,-1)))),0))</f>
        <v/>
      </c>
      <c r="L12" s="6">
        <f>IF(OR($B12="",$I12=""),"",IF(AND(N($D12)&gt;0,ROUND($I12*60,0)&gt;ROUND($D12*60,0)),ROUNDDOWN((ROUND($I12*60,0)-ROUND($D12*60,0))*$J12/60,0),IF(AND(N($C12)&gt;0,ROUND($I12*60,0)&lt;ROUND($C12*60,0)),-ROUNDDOWN((ROUND($C12*60,0)-ROUND($I12*60,0))*$K12/60,0),0)))</f>
        <v/>
      </c>
      <c r="M12" s="6">
        <f>IF($L12="","",MAX(0,$B12+$L12))</f>
        <v/>
      </c>
      <c r="N12" s="3" t="n"/>
      <c r="O12" s="6">
        <f>IF(OR($N12="",$M12=""),"",$N12-$M12)</f>
        <v/>
      </c>
    </row>
    <row r="13">
      <c r="A13" s="2" t="n"/>
      <c r="B13" s="3" t="n"/>
      <c r="C13" s="4" t="n"/>
      <c r="D13" s="4" t="n"/>
      <c r="E13" s="4" t="n"/>
      <c r="F13" s="2" t="inlineStr">
        <is>
          <t>上下</t>
        </is>
      </c>
      <c r="G13" s="2" t="inlineStr">
        <is>
          <t>10円未満切り捨て</t>
        </is>
      </c>
      <c r="H13" s="2" t="n">
        <v>0</v>
      </c>
      <c r="I13" s="5">
        <f>IF($E13="","",IF(N($H13)=0,ROUND($E13*60,0)/60,FLOOR(ROUND($E13*60,0),$H13)/60))</f>
        <v/>
      </c>
      <c r="J13" s="6">
        <f>IF($B13="","",IF((IF($F13="中間",($C13+$D13)/2,$D13))&gt;0,IF($G13="1円未満四捨五入",ROUND($B13/(IF($F13="中間",($C13+$D13)/2,$D13)),0),ROUNDDOWN($B13/(IF($F13="中間",($C13+$D13)/2,$D13)),IF($G13="1円未満切り捨て",0,IF($G13="100円未満切り捨て",-2,-1)))),0))</f>
        <v/>
      </c>
      <c r="K13" s="6">
        <f>IF($B13="","",IF((IF($F13="中間",($C13+$D13)/2,$C13))&gt;0,IF($G13="1円未満四捨五入",ROUND($B13/(IF($F13="中間",($C13+$D13)/2,$C13)),0),ROUNDDOWN($B13/(IF($F13="中間",($C13+$D13)/2,$C13)),IF($G13="1円未満切り捨て",0,IF($G13="100円未満切り捨て",-2,-1)))),0))</f>
        <v/>
      </c>
      <c r="L13" s="6">
        <f>IF(OR($B13="",$I13=""),"",IF(AND(N($D13)&gt;0,ROUND($I13*60,0)&gt;ROUND($D13*60,0)),ROUNDDOWN((ROUND($I13*60,0)-ROUND($D13*60,0))*$J13/60,0),IF(AND(N($C13)&gt;0,ROUND($I13*60,0)&lt;ROUND($C13*60,0)),-ROUNDDOWN((ROUND($C13*60,0)-ROUND($I13*60,0))*$K13/60,0),0)))</f>
        <v/>
      </c>
      <c r="M13" s="6">
        <f>IF($L13="","",MAX(0,$B13+$L13))</f>
        <v/>
      </c>
      <c r="N13" s="3" t="n"/>
      <c r="O13" s="6">
        <f>IF(OR($N13="",$M13=""),"",$N13-$M13)</f>
        <v/>
      </c>
    </row>
    <row r="14">
      <c r="A14" s="2" t="n"/>
      <c r="B14" s="3" t="n"/>
      <c r="C14" s="4" t="n"/>
      <c r="D14" s="4" t="n"/>
      <c r="E14" s="4" t="n"/>
      <c r="F14" s="2" t="inlineStr">
        <is>
          <t>上下</t>
        </is>
      </c>
      <c r="G14" s="2" t="inlineStr">
        <is>
          <t>10円未満切り捨て</t>
        </is>
      </c>
      <c r="H14" s="2" t="n">
        <v>0</v>
      </c>
      <c r="I14" s="5">
        <f>IF($E14="","",IF(N($H14)=0,ROUND($E14*60,0)/60,FLOOR(ROUND($E14*60,0),$H14)/60))</f>
        <v/>
      </c>
      <c r="J14" s="6">
        <f>IF($B14="","",IF((IF($F14="中間",($C14+$D14)/2,$D14))&gt;0,IF($G14="1円未満四捨五入",ROUND($B14/(IF($F14="中間",($C14+$D14)/2,$D14)),0),ROUNDDOWN($B14/(IF($F14="中間",($C14+$D14)/2,$D14)),IF($G14="1円未満切り捨て",0,IF($G14="100円未満切り捨て",-2,-1)))),0))</f>
        <v/>
      </c>
      <c r="K14" s="6">
        <f>IF($B14="","",IF((IF($F14="中間",($C14+$D14)/2,$C14))&gt;0,IF($G14="1円未満四捨五入",ROUND($B14/(IF($F14="中間",($C14+$D14)/2,$C14)),0),ROUNDDOWN($B14/(IF($F14="中間",($C14+$D14)/2,$C14)),IF($G14="1円未満切り捨て",0,IF($G14="100円未満切り捨て",-2,-1)))),0))</f>
        <v/>
      </c>
      <c r="L14" s="6">
        <f>IF(OR($B14="",$I14=""),"",IF(AND(N($D14)&gt;0,ROUND($I14*60,0)&gt;ROUND($D14*60,0)),ROUNDDOWN((ROUND($I14*60,0)-ROUND($D14*60,0))*$J14/60,0),IF(AND(N($C14)&gt;0,ROUND($I14*60,0)&lt;ROUND($C14*60,0)),-ROUNDDOWN((ROUND($C14*60,0)-ROUND($I14*60,0))*$K14/60,0),0)))</f>
        <v/>
      </c>
      <c r="M14" s="6">
        <f>IF($L14="","",MAX(0,$B14+$L14))</f>
        <v/>
      </c>
      <c r="N14" s="3" t="n"/>
      <c r="O14" s="6">
        <f>IF(OR($N14="",$M14=""),"",$N14-$M14)</f>
        <v/>
      </c>
    </row>
    <row r="15">
      <c r="A15" s="2" t="n"/>
      <c r="B15" s="3" t="n"/>
      <c r="C15" s="4" t="n"/>
      <c r="D15" s="4" t="n"/>
      <c r="E15" s="4" t="n"/>
      <c r="F15" s="2" t="inlineStr">
        <is>
          <t>上下</t>
        </is>
      </c>
      <c r="G15" s="2" t="inlineStr">
        <is>
          <t>10円未満切り捨て</t>
        </is>
      </c>
      <c r="H15" s="2" t="n">
        <v>0</v>
      </c>
      <c r="I15" s="5">
        <f>IF($E15="","",IF(N($H15)=0,ROUND($E15*60,0)/60,FLOOR(ROUND($E15*60,0),$H15)/60))</f>
        <v/>
      </c>
      <c r="J15" s="6">
        <f>IF($B15="","",IF((IF($F15="中間",($C15+$D15)/2,$D15))&gt;0,IF($G15="1円未満四捨五入",ROUND($B15/(IF($F15="中間",($C15+$D15)/2,$D15)),0),ROUNDDOWN($B15/(IF($F15="中間",($C15+$D15)/2,$D15)),IF($G15="1円未満切り捨て",0,IF($G15="100円未満切り捨て",-2,-1)))),0))</f>
        <v/>
      </c>
      <c r="K15" s="6">
        <f>IF($B15="","",IF((IF($F15="中間",($C15+$D15)/2,$C15))&gt;0,IF($G15="1円未満四捨五入",ROUND($B15/(IF($F15="中間",($C15+$D15)/2,$C15)),0),ROUNDDOWN($B15/(IF($F15="中間",($C15+$D15)/2,$C15)),IF($G15="1円未満切り捨て",0,IF($G15="100円未満切り捨て",-2,-1)))),0))</f>
        <v/>
      </c>
      <c r="L15" s="6">
        <f>IF(OR($B15="",$I15=""),"",IF(AND(N($D15)&gt;0,ROUND($I15*60,0)&gt;ROUND($D15*60,0)),ROUNDDOWN((ROUND($I15*60,0)-ROUND($D15*60,0))*$J15/60,0),IF(AND(N($C15)&gt;0,ROUND($I15*60,0)&lt;ROUND($C15*60,0)),-ROUNDDOWN((ROUND($C15*60,0)-ROUND($I15*60,0))*$K15/60,0),0)))</f>
        <v/>
      </c>
      <c r="M15" s="6">
        <f>IF($L15="","",MAX(0,$B15+$L15))</f>
        <v/>
      </c>
      <c r="N15" s="3" t="n"/>
      <c r="O15" s="6">
        <f>IF(OR($N15="",$M15=""),"",$N15-$M15)</f>
        <v/>
      </c>
    </row>
    <row r="16">
      <c r="A16" s="2" t="n"/>
      <c r="B16" s="3" t="n"/>
      <c r="C16" s="4" t="n"/>
      <c r="D16" s="4" t="n"/>
      <c r="E16" s="4" t="n"/>
      <c r="F16" s="2" t="inlineStr">
        <is>
          <t>上下</t>
        </is>
      </c>
      <c r="G16" s="2" t="inlineStr">
        <is>
          <t>10円未満切り捨て</t>
        </is>
      </c>
      <c r="H16" s="2" t="n">
        <v>0</v>
      </c>
      <c r="I16" s="5">
        <f>IF($E16="","",IF(N($H16)=0,ROUND($E16*60,0)/60,FLOOR(ROUND($E16*60,0),$H16)/60))</f>
        <v/>
      </c>
      <c r="J16" s="6">
        <f>IF($B16="","",IF((IF($F16="中間",($C16+$D16)/2,$D16))&gt;0,IF($G16="1円未満四捨五入",ROUND($B16/(IF($F16="中間",($C16+$D16)/2,$D16)),0),ROUNDDOWN($B16/(IF($F16="中間",($C16+$D16)/2,$D16)),IF($G16="1円未満切り捨て",0,IF($G16="100円未満切り捨て",-2,-1)))),0))</f>
        <v/>
      </c>
      <c r="K16" s="6">
        <f>IF($B16="","",IF((IF($F16="中間",($C16+$D16)/2,$C16))&gt;0,IF($G16="1円未満四捨五入",ROUND($B16/(IF($F16="中間",($C16+$D16)/2,$C16)),0),ROUNDDOWN($B16/(IF($F16="中間",($C16+$D16)/2,$C16)),IF($G16="1円未満切り捨て",0,IF($G16="100円未満切り捨て",-2,-1)))),0))</f>
        <v/>
      </c>
      <c r="L16" s="6">
        <f>IF(OR($B16="",$I16=""),"",IF(AND(N($D16)&gt;0,ROUND($I16*60,0)&gt;ROUND($D16*60,0)),ROUNDDOWN((ROUND($I16*60,0)-ROUND($D16*60,0))*$J16/60,0),IF(AND(N($C16)&gt;0,ROUND($I16*60,0)&lt;ROUND($C16*60,0)),-ROUNDDOWN((ROUND($C16*60,0)-ROUND($I16*60,0))*$K16/60,0),0)))</f>
        <v/>
      </c>
      <c r="M16" s="6">
        <f>IF($L16="","",MAX(0,$B16+$L16))</f>
        <v/>
      </c>
      <c r="N16" s="3" t="n"/>
      <c r="O16" s="6">
        <f>IF(OR($N16="",$M16=""),"",$N16-$M16)</f>
        <v/>
      </c>
    </row>
    <row r="17">
      <c r="A17" s="2" t="n"/>
      <c r="B17" s="3" t="n"/>
      <c r="C17" s="4" t="n"/>
      <c r="D17" s="4" t="n"/>
      <c r="E17" s="4" t="n"/>
      <c r="F17" s="2" t="inlineStr">
        <is>
          <t>上下</t>
        </is>
      </c>
      <c r="G17" s="2" t="inlineStr">
        <is>
          <t>10円未満切り捨て</t>
        </is>
      </c>
      <c r="H17" s="2" t="n">
        <v>0</v>
      </c>
      <c r="I17" s="5">
        <f>IF($E17="","",IF(N($H17)=0,ROUND($E17*60,0)/60,FLOOR(ROUND($E17*60,0),$H17)/60))</f>
        <v/>
      </c>
      <c r="J17" s="6">
        <f>IF($B17="","",IF((IF($F17="中間",($C17+$D17)/2,$D17))&gt;0,IF($G17="1円未満四捨五入",ROUND($B17/(IF($F17="中間",($C17+$D17)/2,$D17)),0),ROUNDDOWN($B17/(IF($F17="中間",($C17+$D17)/2,$D17)),IF($G17="1円未満切り捨て",0,IF($G17="100円未満切り捨て",-2,-1)))),0))</f>
        <v/>
      </c>
      <c r="K17" s="6">
        <f>IF($B17="","",IF((IF($F17="中間",($C17+$D17)/2,$C17))&gt;0,IF($G17="1円未満四捨五入",ROUND($B17/(IF($F17="中間",($C17+$D17)/2,$C17)),0),ROUNDDOWN($B17/(IF($F17="中間",($C17+$D17)/2,$C17)),IF($G17="1円未満切り捨て",0,IF($G17="100円未満切り捨て",-2,-1)))),0))</f>
        <v/>
      </c>
      <c r="L17" s="6">
        <f>IF(OR($B17="",$I17=""),"",IF(AND(N($D17)&gt;0,ROUND($I17*60,0)&gt;ROUND($D17*60,0)),ROUNDDOWN((ROUND($I17*60,0)-ROUND($D17*60,0))*$J17/60,0),IF(AND(N($C17)&gt;0,ROUND($I17*60,0)&lt;ROUND($C17*60,0)),-ROUNDDOWN((ROUND($C17*60,0)-ROUND($I17*60,0))*$K17/60,0),0)))</f>
        <v/>
      </c>
      <c r="M17" s="6">
        <f>IF($L17="","",MAX(0,$B17+$L17))</f>
        <v/>
      </c>
      <c r="N17" s="3" t="n"/>
      <c r="O17" s="6">
        <f>IF(OR($N17="",$M17=""),"",$N17-$M17)</f>
        <v/>
      </c>
    </row>
    <row r="18">
      <c r="A18" s="2" t="n"/>
      <c r="B18" s="3" t="n"/>
      <c r="C18" s="4" t="n"/>
      <c r="D18" s="4" t="n"/>
      <c r="E18" s="4" t="n"/>
      <c r="F18" s="2" t="inlineStr">
        <is>
          <t>上下</t>
        </is>
      </c>
      <c r="G18" s="2" t="inlineStr">
        <is>
          <t>10円未満切り捨て</t>
        </is>
      </c>
      <c r="H18" s="2" t="n">
        <v>0</v>
      </c>
      <c r="I18" s="5">
        <f>IF($E18="","",IF(N($H18)=0,ROUND($E18*60,0)/60,FLOOR(ROUND($E18*60,0),$H18)/60))</f>
        <v/>
      </c>
      <c r="J18" s="6">
        <f>IF($B18="","",IF((IF($F18="中間",($C18+$D18)/2,$D18))&gt;0,IF($G18="1円未満四捨五入",ROUND($B18/(IF($F18="中間",($C18+$D18)/2,$D18)),0),ROUNDDOWN($B18/(IF($F18="中間",($C18+$D18)/2,$D18)),IF($G18="1円未満切り捨て",0,IF($G18="100円未満切り捨て",-2,-1)))),0))</f>
        <v/>
      </c>
      <c r="K18" s="6">
        <f>IF($B18="","",IF((IF($F18="中間",($C18+$D18)/2,$C18))&gt;0,IF($G18="1円未満四捨五入",ROUND($B18/(IF($F18="中間",($C18+$D18)/2,$C18)),0),ROUNDDOWN($B18/(IF($F18="中間",($C18+$D18)/2,$C18)),IF($G18="1円未満切り捨て",0,IF($G18="100円未満切り捨て",-2,-1)))),0))</f>
        <v/>
      </c>
      <c r="L18" s="6">
        <f>IF(OR($B18="",$I18=""),"",IF(AND(N($D18)&gt;0,ROUND($I18*60,0)&gt;ROUND($D18*60,0)),ROUNDDOWN((ROUND($I18*60,0)-ROUND($D18*60,0))*$J18/60,0),IF(AND(N($C18)&gt;0,ROUND($I18*60,0)&lt;ROUND($C18*60,0)),-ROUNDDOWN((ROUND($C18*60,0)-ROUND($I18*60,0))*$K18/60,0),0)))</f>
        <v/>
      </c>
      <c r="M18" s="6">
        <f>IF($L18="","",MAX(0,$B18+$L18))</f>
        <v/>
      </c>
      <c r="N18" s="3" t="n"/>
      <c r="O18" s="6">
        <f>IF(OR($N18="",$M18=""),"",$N18-$M18)</f>
        <v/>
      </c>
    </row>
    <row r="19">
      <c r="A19" s="2" t="n"/>
      <c r="B19" s="3" t="n"/>
      <c r="C19" s="4" t="n"/>
      <c r="D19" s="4" t="n"/>
      <c r="E19" s="4" t="n"/>
      <c r="F19" s="2" t="inlineStr">
        <is>
          <t>上下</t>
        </is>
      </c>
      <c r="G19" s="2" t="inlineStr">
        <is>
          <t>10円未満切り捨て</t>
        </is>
      </c>
      <c r="H19" s="2" t="n">
        <v>0</v>
      </c>
      <c r="I19" s="5">
        <f>IF($E19="","",IF(N($H19)=0,ROUND($E19*60,0)/60,FLOOR(ROUND($E19*60,0),$H19)/60))</f>
        <v/>
      </c>
      <c r="J19" s="6">
        <f>IF($B19="","",IF((IF($F19="中間",($C19+$D19)/2,$D19))&gt;0,IF($G19="1円未満四捨五入",ROUND($B19/(IF($F19="中間",($C19+$D19)/2,$D19)),0),ROUNDDOWN($B19/(IF($F19="中間",($C19+$D19)/2,$D19)),IF($G19="1円未満切り捨て",0,IF($G19="100円未満切り捨て",-2,-1)))),0))</f>
        <v/>
      </c>
      <c r="K19" s="6">
        <f>IF($B19="","",IF((IF($F19="中間",($C19+$D19)/2,$C19))&gt;0,IF($G19="1円未満四捨五入",ROUND($B19/(IF($F19="中間",($C19+$D19)/2,$C19)),0),ROUNDDOWN($B19/(IF($F19="中間",($C19+$D19)/2,$C19)),IF($G19="1円未満切り捨て",0,IF($G19="100円未満切り捨て",-2,-1)))),0))</f>
        <v/>
      </c>
      <c r="L19" s="6">
        <f>IF(OR($B19="",$I19=""),"",IF(AND(N($D19)&gt;0,ROUND($I19*60,0)&gt;ROUND($D19*60,0)),ROUNDDOWN((ROUND($I19*60,0)-ROUND($D19*60,0))*$J19/60,0),IF(AND(N($C19)&gt;0,ROUND($I19*60,0)&lt;ROUND($C19*60,0)),-ROUNDDOWN((ROUND($C19*60,0)-ROUND($I19*60,0))*$K19/60,0),0)))</f>
        <v/>
      </c>
      <c r="M19" s="6">
        <f>IF($L19="","",MAX(0,$B19+$L19))</f>
        <v/>
      </c>
      <c r="N19" s="3" t="n"/>
      <c r="O19" s="6">
        <f>IF(OR($N19="",$M19=""),"",$N19-$M19)</f>
        <v/>
      </c>
    </row>
    <row r="20">
      <c r="A20" s="2" t="n"/>
      <c r="B20" s="3" t="n"/>
      <c r="C20" s="4" t="n"/>
      <c r="D20" s="4" t="n"/>
      <c r="E20" s="4" t="n"/>
      <c r="F20" s="2" t="inlineStr">
        <is>
          <t>上下</t>
        </is>
      </c>
      <c r="G20" s="2" t="inlineStr">
        <is>
          <t>10円未満切り捨て</t>
        </is>
      </c>
      <c r="H20" s="2" t="n">
        <v>0</v>
      </c>
      <c r="I20" s="5">
        <f>IF($E20="","",IF(N($H20)=0,ROUND($E20*60,0)/60,FLOOR(ROUND($E20*60,0),$H20)/60))</f>
        <v/>
      </c>
      <c r="J20" s="6">
        <f>IF($B20="","",IF((IF($F20="中間",($C20+$D20)/2,$D20))&gt;0,IF($G20="1円未満四捨五入",ROUND($B20/(IF($F20="中間",($C20+$D20)/2,$D20)),0),ROUNDDOWN($B20/(IF($F20="中間",($C20+$D20)/2,$D20)),IF($G20="1円未満切り捨て",0,IF($G20="100円未満切り捨て",-2,-1)))),0))</f>
        <v/>
      </c>
      <c r="K20" s="6">
        <f>IF($B20="","",IF((IF($F20="中間",($C20+$D20)/2,$C20))&gt;0,IF($G20="1円未満四捨五入",ROUND($B20/(IF($F20="中間",($C20+$D20)/2,$C20)),0),ROUNDDOWN($B20/(IF($F20="中間",($C20+$D20)/2,$C20)),IF($G20="1円未満切り捨て",0,IF($G20="100円未満切り捨て",-2,-1)))),0))</f>
        <v/>
      </c>
      <c r="L20" s="6">
        <f>IF(OR($B20="",$I20=""),"",IF(AND(N($D20)&gt;0,ROUND($I20*60,0)&gt;ROUND($D20*60,0)),ROUNDDOWN((ROUND($I20*60,0)-ROUND($D20*60,0))*$J20/60,0),IF(AND(N($C20)&gt;0,ROUND($I20*60,0)&lt;ROUND($C20*60,0)),-ROUNDDOWN((ROUND($C20*60,0)-ROUND($I20*60,0))*$K20/60,0),0)))</f>
        <v/>
      </c>
      <c r="M20" s="6">
        <f>IF($L20="","",MAX(0,$B20+$L20))</f>
        <v/>
      </c>
      <c r="N20" s="3" t="n"/>
      <c r="O20" s="6">
        <f>IF(OR($N20="",$M20=""),"",$N20-$M20)</f>
        <v/>
      </c>
    </row>
    <row r="21">
      <c r="A21" s="2" t="n"/>
      <c r="B21" s="3" t="n"/>
      <c r="C21" s="4" t="n"/>
      <c r="D21" s="4" t="n"/>
      <c r="E21" s="4" t="n"/>
      <c r="F21" s="2" t="inlineStr">
        <is>
          <t>上下</t>
        </is>
      </c>
      <c r="G21" s="2" t="inlineStr">
        <is>
          <t>10円未満切り捨て</t>
        </is>
      </c>
      <c r="H21" s="2" t="n">
        <v>0</v>
      </c>
      <c r="I21" s="5">
        <f>IF($E21="","",IF(N($H21)=0,ROUND($E21*60,0)/60,FLOOR(ROUND($E21*60,0),$H21)/60))</f>
        <v/>
      </c>
      <c r="J21" s="6">
        <f>IF($B21="","",IF((IF($F21="中間",($C21+$D21)/2,$D21))&gt;0,IF($G21="1円未満四捨五入",ROUND($B21/(IF($F21="中間",($C21+$D21)/2,$D21)),0),ROUNDDOWN($B21/(IF($F21="中間",($C21+$D21)/2,$D21)),IF($G21="1円未満切り捨て",0,IF($G21="100円未満切り捨て",-2,-1)))),0))</f>
        <v/>
      </c>
      <c r="K21" s="6">
        <f>IF($B21="","",IF((IF($F21="中間",($C21+$D21)/2,$C21))&gt;0,IF($G21="1円未満四捨五入",ROUND($B21/(IF($F21="中間",($C21+$D21)/2,$C21)),0),ROUNDDOWN($B21/(IF($F21="中間",($C21+$D21)/2,$C21)),IF($G21="1円未満切り捨て",0,IF($G21="100円未満切り捨て",-2,-1)))),0))</f>
        <v/>
      </c>
      <c r="L21" s="6">
        <f>IF(OR($B21="",$I21=""),"",IF(AND(N($D21)&gt;0,ROUND($I21*60,0)&gt;ROUND($D21*60,0)),ROUNDDOWN((ROUND($I21*60,0)-ROUND($D21*60,0))*$J21/60,0),IF(AND(N($C21)&gt;0,ROUND($I21*60,0)&lt;ROUND($C21*60,0)),-ROUNDDOWN((ROUND($C21*60,0)-ROUND($I21*60,0))*$K21/60,0),0)))</f>
        <v/>
      </c>
      <c r="M21" s="6">
        <f>IF($L21="","",MAX(0,$B21+$L21))</f>
        <v/>
      </c>
      <c r="N21" s="3" t="n"/>
      <c r="O21" s="6">
        <f>IF(OR($N21="",$M21=""),"",$N21-$M21)</f>
        <v/>
      </c>
    </row>
    <row r="22">
      <c r="A22" s="2" t="n"/>
      <c r="B22" s="3" t="n"/>
      <c r="C22" s="4" t="n"/>
      <c r="D22" s="4" t="n"/>
      <c r="E22" s="4" t="n"/>
      <c r="F22" s="2" t="inlineStr">
        <is>
          <t>上下</t>
        </is>
      </c>
      <c r="G22" s="2" t="inlineStr">
        <is>
          <t>10円未満切り捨て</t>
        </is>
      </c>
      <c r="H22" s="2" t="n">
        <v>0</v>
      </c>
      <c r="I22" s="5">
        <f>IF($E22="","",IF(N($H22)=0,ROUND($E22*60,0)/60,FLOOR(ROUND($E22*60,0),$H22)/60))</f>
        <v/>
      </c>
      <c r="J22" s="6">
        <f>IF($B22="","",IF((IF($F22="中間",($C22+$D22)/2,$D22))&gt;0,IF($G22="1円未満四捨五入",ROUND($B22/(IF($F22="中間",($C22+$D22)/2,$D22)),0),ROUNDDOWN($B22/(IF($F22="中間",($C22+$D22)/2,$D22)),IF($G22="1円未満切り捨て",0,IF($G22="100円未満切り捨て",-2,-1)))),0))</f>
        <v/>
      </c>
      <c r="K22" s="6">
        <f>IF($B22="","",IF((IF($F22="中間",($C22+$D22)/2,$C22))&gt;0,IF($G22="1円未満四捨五入",ROUND($B22/(IF($F22="中間",($C22+$D22)/2,$C22)),0),ROUNDDOWN($B22/(IF($F22="中間",($C22+$D22)/2,$C22)),IF($G22="1円未満切り捨て",0,IF($G22="100円未満切り捨て",-2,-1)))),0))</f>
        <v/>
      </c>
      <c r="L22" s="6">
        <f>IF(OR($B22="",$I22=""),"",IF(AND(N($D22)&gt;0,ROUND($I22*60,0)&gt;ROUND($D22*60,0)),ROUNDDOWN((ROUND($I22*60,0)-ROUND($D22*60,0))*$J22/60,0),IF(AND(N($C22)&gt;0,ROUND($I22*60,0)&lt;ROUND($C22*60,0)),-ROUNDDOWN((ROUND($C22*60,0)-ROUND($I22*60,0))*$K22/60,0),0)))</f>
        <v/>
      </c>
      <c r="M22" s="6">
        <f>IF($L22="","",MAX(0,$B22+$L22))</f>
        <v/>
      </c>
      <c r="N22" s="3" t="n"/>
      <c r="O22" s="6">
        <f>IF(OR($N22="",$M22=""),"",$N22-$M22)</f>
        <v/>
      </c>
    </row>
    <row r="23">
      <c r="A23" s="2" t="n"/>
      <c r="B23" s="3" t="n"/>
      <c r="C23" s="4" t="n"/>
      <c r="D23" s="4" t="n"/>
      <c r="E23" s="4" t="n"/>
      <c r="F23" s="2" t="inlineStr">
        <is>
          <t>上下</t>
        </is>
      </c>
      <c r="G23" s="2" t="inlineStr">
        <is>
          <t>10円未満切り捨て</t>
        </is>
      </c>
      <c r="H23" s="2" t="n">
        <v>0</v>
      </c>
      <c r="I23" s="5">
        <f>IF($E23="","",IF(N($H23)=0,ROUND($E23*60,0)/60,FLOOR(ROUND($E23*60,0),$H23)/60))</f>
        <v/>
      </c>
      <c r="J23" s="6">
        <f>IF($B23="","",IF((IF($F23="中間",($C23+$D23)/2,$D23))&gt;0,IF($G23="1円未満四捨五入",ROUND($B23/(IF($F23="中間",($C23+$D23)/2,$D23)),0),ROUNDDOWN($B23/(IF($F23="中間",($C23+$D23)/2,$D23)),IF($G23="1円未満切り捨て",0,IF($G23="100円未満切り捨て",-2,-1)))),0))</f>
        <v/>
      </c>
      <c r="K23" s="6">
        <f>IF($B23="","",IF((IF($F23="中間",($C23+$D23)/2,$C23))&gt;0,IF($G23="1円未満四捨五入",ROUND($B23/(IF($F23="中間",($C23+$D23)/2,$C23)),0),ROUNDDOWN($B23/(IF($F23="中間",($C23+$D23)/2,$C23)),IF($G23="1円未満切り捨て",0,IF($G23="100円未満切り捨て",-2,-1)))),0))</f>
        <v/>
      </c>
      <c r="L23" s="6">
        <f>IF(OR($B23="",$I23=""),"",IF(AND(N($D23)&gt;0,ROUND($I23*60,0)&gt;ROUND($D23*60,0)),ROUNDDOWN((ROUND($I23*60,0)-ROUND($D23*60,0))*$J23/60,0),IF(AND(N($C23)&gt;0,ROUND($I23*60,0)&lt;ROUND($C23*60,0)),-ROUNDDOWN((ROUND($C23*60,0)-ROUND($I23*60,0))*$K23/60,0),0)))</f>
        <v/>
      </c>
      <c r="M23" s="6">
        <f>IF($L23="","",MAX(0,$B23+$L23))</f>
        <v/>
      </c>
      <c r="N23" s="3" t="n"/>
      <c r="O23" s="6">
        <f>IF(OR($N23="",$M23=""),"",$N23-$M23)</f>
        <v/>
      </c>
    </row>
    <row r="24">
      <c r="A24" s="2" t="n"/>
      <c r="B24" s="3" t="n"/>
      <c r="C24" s="4" t="n"/>
      <c r="D24" s="4" t="n"/>
      <c r="E24" s="4" t="n"/>
      <c r="F24" s="2" t="inlineStr">
        <is>
          <t>上下</t>
        </is>
      </c>
      <c r="G24" s="2" t="inlineStr">
        <is>
          <t>10円未満切り捨て</t>
        </is>
      </c>
      <c r="H24" s="2" t="n">
        <v>0</v>
      </c>
      <c r="I24" s="5">
        <f>IF($E24="","",IF(N($H24)=0,ROUND($E24*60,0)/60,FLOOR(ROUND($E24*60,0),$H24)/60))</f>
        <v/>
      </c>
      <c r="J24" s="6">
        <f>IF($B24="","",IF((IF($F24="中間",($C24+$D24)/2,$D24))&gt;0,IF($G24="1円未満四捨五入",ROUND($B24/(IF($F24="中間",($C24+$D24)/2,$D24)),0),ROUNDDOWN($B24/(IF($F24="中間",($C24+$D24)/2,$D24)),IF($G24="1円未満切り捨て",0,IF($G24="100円未満切り捨て",-2,-1)))),0))</f>
        <v/>
      </c>
      <c r="K24" s="6">
        <f>IF($B24="","",IF((IF($F24="中間",($C24+$D24)/2,$C24))&gt;0,IF($G24="1円未満四捨五入",ROUND($B24/(IF($F24="中間",($C24+$D24)/2,$C24)),0),ROUNDDOWN($B24/(IF($F24="中間",($C24+$D24)/2,$C24)),IF($G24="1円未満切り捨て",0,IF($G24="100円未満切り捨て",-2,-1)))),0))</f>
        <v/>
      </c>
      <c r="L24" s="6">
        <f>IF(OR($B24="",$I24=""),"",IF(AND(N($D24)&gt;0,ROUND($I24*60,0)&gt;ROUND($D24*60,0)),ROUNDDOWN((ROUND($I24*60,0)-ROUND($D24*60,0))*$J24/60,0),IF(AND(N($C24)&gt;0,ROUND($I24*60,0)&lt;ROUND($C24*60,0)),-ROUNDDOWN((ROUND($C24*60,0)-ROUND($I24*60,0))*$K24/60,0),0)))</f>
        <v/>
      </c>
      <c r="M24" s="6">
        <f>IF($L24="","",MAX(0,$B24+$L24))</f>
        <v/>
      </c>
      <c r="N24" s="3" t="n"/>
      <c r="O24" s="6">
        <f>IF(OR($N24="",$M24=""),"",$N24-$M24)</f>
        <v/>
      </c>
    </row>
    <row r="25">
      <c r="A25" s="2" t="n"/>
      <c r="B25" s="3" t="n"/>
      <c r="C25" s="4" t="n"/>
      <c r="D25" s="4" t="n"/>
      <c r="E25" s="4" t="n"/>
      <c r="F25" s="2" t="inlineStr">
        <is>
          <t>上下</t>
        </is>
      </c>
      <c r="G25" s="2" t="inlineStr">
        <is>
          <t>10円未満切り捨て</t>
        </is>
      </c>
      <c r="H25" s="2" t="n">
        <v>0</v>
      </c>
      <c r="I25" s="5">
        <f>IF($E25="","",IF(N($H25)=0,ROUND($E25*60,0)/60,FLOOR(ROUND($E25*60,0),$H25)/60))</f>
        <v/>
      </c>
      <c r="J25" s="6">
        <f>IF($B25="","",IF((IF($F25="中間",($C25+$D25)/2,$D25))&gt;0,IF($G25="1円未満四捨五入",ROUND($B25/(IF($F25="中間",($C25+$D25)/2,$D25)),0),ROUNDDOWN($B25/(IF($F25="中間",($C25+$D25)/2,$D25)),IF($G25="1円未満切り捨て",0,IF($G25="100円未満切り捨て",-2,-1)))),0))</f>
        <v/>
      </c>
      <c r="K25" s="6">
        <f>IF($B25="","",IF((IF($F25="中間",($C25+$D25)/2,$C25))&gt;0,IF($G25="1円未満四捨五入",ROUND($B25/(IF($F25="中間",($C25+$D25)/2,$C25)),0),ROUNDDOWN($B25/(IF($F25="中間",($C25+$D25)/2,$C25)),IF($G25="1円未満切り捨て",0,IF($G25="100円未満切り捨て",-2,-1)))),0))</f>
        <v/>
      </c>
      <c r="L25" s="6">
        <f>IF(OR($B25="",$I25=""),"",IF(AND(N($D25)&gt;0,ROUND($I25*60,0)&gt;ROUND($D25*60,0)),ROUNDDOWN((ROUND($I25*60,0)-ROUND($D25*60,0))*$J25/60,0),IF(AND(N($C25)&gt;0,ROUND($I25*60,0)&lt;ROUND($C25*60,0)),-ROUNDDOWN((ROUND($C25*60,0)-ROUND($I25*60,0))*$K25/60,0),0)))</f>
        <v/>
      </c>
      <c r="M25" s="6">
        <f>IF($L25="","",MAX(0,$B25+$L25))</f>
        <v/>
      </c>
      <c r="N25" s="3" t="n"/>
      <c r="O25" s="6">
        <f>IF(OR($N25="",$M25=""),"",$N25-$M25)</f>
        <v/>
      </c>
    </row>
    <row r="26">
      <c r="A26" s="2" t="n"/>
      <c r="B26" s="3" t="n"/>
      <c r="C26" s="4" t="n"/>
      <c r="D26" s="4" t="n"/>
      <c r="E26" s="4" t="n"/>
      <c r="F26" s="2" t="inlineStr">
        <is>
          <t>上下</t>
        </is>
      </c>
      <c r="G26" s="2" t="inlineStr">
        <is>
          <t>10円未満切り捨て</t>
        </is>
      </c>
      <c r="H26" s="2" t="n">
        <v>0</v>
      </c>
      <c r="I26" s="5">
        <f>IF($E26="","",IF(N($H26)=0,ROUND($E26*60,0)/60,FLOOR(ROUND($E26*60,0),$H26)/60))</f>
        <v/>
      </c>
      <c r="J26" s="6">
        <f>IF($B26="","",IF((IF($F26="中間",($C26+$D26)/2,$D26))&gt;0,IF($G26="1円未満四捨五入",ROUND($B26/(IF($F26="中間",($C26+$D26)/2,$D26)),0),ROUNDDOWN($B26/(IF($F26="中間",($C26+$D26)/2,$D26)),IF($G26="1円未満切り捨て",0,IF($G26="100円未満切り捨て",-2,-1)))),0))</f>
        <v/>
      </c>
      <c r="K26" s="6">
        <f>IF($B26="","",IF((IF($F26="中間",($C26+$D26)/2,$C26))&gt;0,IF($G26="1円未満四捨五入",ROUND($B26/(IF($F26="中間",($C26+$D26)/2,$C26)),0),ROUNDDOWN($B26/(IF($F26="中間",($C26+$D26)/2,$C26)),IF($G26="1円未満切り捨て",0,IF($G26="100円未満切り捨て",-2,-1)))),0))</f>
        <v/>
      </c>
      <c r="L26" s="6">
        <f>IF(OR($B26="",$I26=""),"",IF(AND(N($D26)&gt;0,ROUND($I26*60,0)&gt;ROUND($D26*60,0)),ROUNDDOWN((ROUND($I26*60,0)-ROUND($D26*60,0))*$J26/60,0),IF(AND(N($C26)&gt;0,ROUND($I26*60,0)&lt;ROUND($C26*60,0)),-ROUNDDOWN((ROUND($C26*60,0)-ROUND($I26*60,0))*$K26/60,0),0)))</f>
        <v/>
      </c>
      <c r="M26" s="6">
        <f>IF($L26="","",MAX(0,$B26+$L26))</f>
        <v/>
      </c>
      <c r="N26" s="3" t="n"/>
      <c r="O26" s="6">
        <f>IF(OR($N26="",$M26=""),"",$N26-$M26)</f>
        <v/>
      </c>
    </row>
    <row r="27">
      <c r="A27" s="2" t="n"/>
      <c r="B27" s="3" t="n"/>
      <c r="C27" s="4" t="n"/>
      <c r="D27" s="4" t="n"/>
      <c r="E27" s="4" t="n"/>
      <c r="F27" s="2" t="inlineStr">
        <is>
          <t>上下</t>
        </is>
      </c>
      <c r="G27" s="2" t="inlineStr">
        <is>
          <t>10円未満切り捨て</t>
        </is>
      </c>
      <c r="H27" s="2" t="n">
        <v>0</v>
      </c>
      <c r="I27" s="5">
        <f>IF($E27="","",IF(N($H27)=0,ROUND($E27*60,0)/60,FLOOR(ROUND($E27*60,0),$H27)/60))</f>
        <v/>
      </c>
      <c r="J27" s="6">
        <f>IF($B27="","",IF((IF($F27="中間",($C27+$D27)/2,$D27))&gt;0,IF($G27="1円未満四捨五入",ROUND($B27/(IF($F27="中間",($C27+$D27)/2,$D27)),0),ROUNDDOWN($B27/(IF($F27="中間",($C27+$D27)/2,$D27)),IF($G27="1円未満切り捨て",0,IF($G27="100円未満切り捨て",-2,-1)))),0))</f>
        <v/>
      </c>
      <c r="K27" s="6">
        <f>IF($B27="","",IF((IF($F27="中間",($C27+$D27)/2,$C27))&gt;0,IF($G27="1円未満四捨五入",ROUND($B27/(IF($F27="中間",($C27+$D27)/2,$C27)),0),ROUNDDOWN($B27/(IF($F27="中間",($C27+$D27)/2,$C27)),IF($G27="1円未満切り捨て",0,IF($G27="100円未満切り捨て",-2,-1)))),0))</f>
        <v/>
      </c>
      <c r="L27" s="6">
        <f>IF(OR($B27="",$I27=""),"",IF(AND(N($D27)&gt;0,ROUND($I27*60,0)&gt;ROUND($D27*60,0)),ROUNDDOWN((ROUND($I27*60,0)-ROUND($D27*60,0))*$J27/60,0),IF(AND(N($C27)&gt;0,ROUND($I27*60,0)&lt;ROUND($C27*60,0)),-ROUNDDOWN((ROUND($C27*60,0)-ROUND($I27*60,0))*$K27/60,0),0)))</f>
        <v/>
      </c>
      <c r="M27" s="6">
        <f>IF($L27="","",MAX(0,$B27+$L27))</f>
        <v/>
      </c>
      <c r="N27" s="3" t="n"/>
      <c r="O27" s="6">
        <f>IF(OR($N27="",$M27=""),"",$N27-$M27)</f>
        <v/>
      </c>
    </row>
    <row r="28">
      <c r="A28" s="2" t="n"/>
      <c r="B28" s="3" t="n"/>
      <c r="C28" s="4" t="n"/>
      <c r="D28" s="4" t="n"/>
      <c r="E28" s="4" t="n"/>
      <c r="F28" s="2" t="inlineStr">
        <is>
          <t>上下</t>
        </is>
      </c>
      <c r="G28" s="2" t="inlineStr">
        <is>
          <t>10円未満切り捨て</t>
        </is>
      </c>
      <c r="H28" s="2" t="n">
        <v>0</v>
      </c>
      <c r="I28" s="5">
        <f>IF($E28="","",IF(N($H28)=0,ROUND($E28*60,0)/60,FLOOR(ROUND($E28*60,0),$H28)/60))</f>
        <v/>
      </c>
      <c r="J28" s="6">
        <f>IF($B28="","",IF((IF($F28="中間",($C28+$D28)/2,$D28))&gt;0,IF($G28="1円未満四捨五入",ROUND($B28/(IF($F28="中間",($C28+$D28)/2,$D28)),0),ROUNDDOWN($B28/(IF($F28="中間",($C28+$D28)/2,$D28)),IF($G28="1円未満切り捨て",0,IF($G28="100円未満切り捨て",-2,-1)))),0))</f>
        <v/>
      </c>
      <c r="K28" s="6">
        <f>IF($B28="","",IF((IF($F28="中間",($C28+$D28)/2,$C28))&gt;0,IF($G28="1円未満四捨五入",ROUND($B28/(IF($F28="中間",($C28+$D28)/2,$C28)),0),ROUNDDOWN($B28/(IF($F28="中間",($C28+$D28)/2,$C28)),IF($G28="1円未満切り捨て",0,IF($G28="100円未満切り捨て",-2,-1)))),0))</f>
        <v/>
      </c>
      <c r="L28" s="6">
        <f>IF(OR($B28="",$I28=""),"",IF(AND(N($D28)&gt;0,ROUND($I28*60,0)&gt;ROUND($D28*60,0)),ROUNDDOWN((ROUND($I28*60,0)-ROUND($D28*60,0))*$J28/60,0),IF(AND(N($C28)&gt;0,ROUND($I28*60,0)&lt;ROUND($C28*60,0)),-ROUNDDOWN((ROUND($C28*60,0)-ROUND($I28*60,0))*$K28/60,0),0)))</f>
        <v/>
      </c>
      <c r="M28" s="6">
        <f>IF($L28="","",MAX(0,$B28+$L28))</f>
        <v/>
      </c>
      <c r="N28" s="3" t="n"/>
      <c r="O28" s="6">
        <f>IF(OR($N28="",$M28=""),"",$N28-$M28)</f>
        <v/>
      </c>
    </row>
    <row r="29">
      <c r="A29" s="2" t="n"/>
      <c r="B29" s="3" t="n"/>
      <c r="C29" s="4" t="n"/>
      <c r="D29" s="4" t="n"/>
      <c r="E29" s="4" t="n"/>
      <c r="F29" s="2" t="inlineStr">
        <is>
          <t>上下</t>
        </is>
      </c>
      <c r="G29" s="2" t="inlineStr">
        <is>
          <t>10円未満切り捨て</t>
        </is>
      </c>
      <c r="H29" s="2" t="n">
        <v>0</v>
      </c>
      <c r="I29" s="5">
        <f>IF($E29="","",IF(N($H29)=0,ROUND($E29*60,0)/60,FLOOR(ROUND($E29*60,0),$H29)/60))</f>
        <v/>
      </c>
      <c r="J29" s="6">
        <f>IF($B29="","",IF((IF($F29="中間",($C29+$D29)/2,$D29))&gt;0,IF($G29="1円未満四捨五入",ROUND($B29/(IF($F29="中間",($C29+$D29)/2,$D29)),0),ROUNDDOWN($B29/(IF($F29="中間",($C29+$D29)/2,$D29)),IF($G29="1円未満切り捨て",0,IF($G29="100円未満切り捨て",-2,-1)))),0))</f>
        <v/>
      </c>
      <c r="K29" s="6">
        <f>IF($B29="","",IF((IF($F29="中間",($C29+$D29)/2,$C29))&gt;0,IF($G29="1円未満四捨五入",ROUND($B29/(IF($F29="中間",($C29+$D29)/2,$C29)),0),ROUNDDOWN($B29/(IF($F29="中間",($C29+$D29)/2,$C29)),IF($G29="1円未満切り捨て",0,IF($G29="100円未満切り捨て",-2,-1)))),0))</f>
        <v/>
      </c>
      <c r="L29" s="6">
        <f>IF(OR($B29="",$I29=""),"",IF(AND(N($D29)&gt;0,ROUND($I29*60,0)&gt;ROUND($D29*60,0)),ROUNDDOWN((ROUND($I29*60,0)-ROUND($D29*60,0))*$J29/60,0),IF(AND(N($C29)&gt;0,ROUND($I29*60,0)&lt;ROUND($C29*60,0)),-ROUNDDOWN((ROUND($C29*60,0)-ROUND($I29*60,0))*$K29/60,0),0)))</f>
        <v/>
      </c>
      <c r="M29" s="6">
        <f>IF($L29="","",MAX(0,$B29+$L29))</f>
        <v/>
      </c>
      <c r="N29" s="3" t="n"/>
      <c r="O29" s="6">
        <f>IF(OR($N29="",$M29=""),"",$N29-$M29)</f>
        <v/>
      </c>
    </row>
    <row r="30">
      <c r="A30" s="2" t="n"/>
      <c r="B30" s="3" t="n"/>
      <c r="C30" s="4" t="n"/>
      <c r="D30" s="4" t="n"/>
      <c r="E30" s="4" t="n"/>
      <c r="F30" s="2" t="inlineStr">
        <is>
          <t>上下</t>
        </is>
      </c>
      <c r="G30" s="2" t="inlineStr">
        <is>
          <t>10円未満切り捨て</t>
        </is>
      </c>
      <c r="H30" s="2" t="n">
        <v>0</v>
      </c>
      <c r="I30" s="5">
        <f>IF($E30="","",IF(N($H30)=0,ROUND($E30*60,0)/60,FLOOR(ROUND($E30*60,0),$H30)/60))</f>
        <v/>
      </c>
      <c r="J30" s="6">
        <f>IF($B30="","",IF((IF($F30="中間",($C30+$D30)/2,$D30))&gt;0,IF($G30="1円未満四捨五入",ROUND($B30/(IF($F30="中間",($C30+$D30)/2,$D30)),0),ROUNDDOWN($B30/(IF($F30="中間",($C30+$D30)/2,$D30)),IF($G30="1円未満切り捨て",0,IF($G30="100円未満切り捨て",-2,-1)))),0))</f>
        <v/>
      </c>
      <c r="K30" s="6">
        <f>IF($B30="","",IF((IF($F30="中間",($C30+$D30)/2,$C30))&gt;0,IF($G30="1円未満四捨五入",ROUND($B30/(IF($F30="中間",($C30+$D30)/2,$C30)),0),ROUNDDOWN($B30/(IF($F30="中間",($C30+$D30)/2,$C30)),IF($G30="1円未満切り捨て",0,IF($G30="100円未満切り捨て",-2,-1)))),0))</f>
        <v/>
      </c>
      <c r="L30" s="6">
        <f>IF(OR($B30="",$I30=""),"",IF(AND(N($D30)&gt;0,ROUND($I30*60,0)&gt;ROUND($D30*60,0)),ROUNDDOWN((ROUND($I30*60,0)-ROUND($D30*60,0))*$J30/60,0),IF(AND(N($C30)&gt;0,ROUND($I30*60,0)&lt;ROUND($C30*60,0)),-ROUNDDOWN((ROUND($C30*60,0)-ROUND($I30*60,0))*$K30/60,0),0)))</f>
        <v/>
      </c>
      <c r="M30" s="6">
        <f>IF($L30="","",MAX(0,$B30+$L30))</f>
        <v/>
      </c>
      <c r="N30" s="3" t="n"/>
      <c r="O30" s="6">
        <f>IF(OR($N30="",$M30=""),"",$N30-$M30)</f>
        <v/>
      </c>
    </row>
    <row r="31">
      <c r="A31" s="2" t="n"/>
      <c r="B31" s="3" t="n"/>
      <c r="C31" s="4" t="n"/>
      <c r="D31" s="4" t="n"/>
      <c r="E31" s="4" t="n"/>
      <c r="F31" s="2" t="inlineStr">
        <is>
          <t>上下</t>
        </is>
      </c>
      <c r="G31" s="2" t="inlineStr">
        <is>
          <t>10円未満切り捨て</t>
        </is>
      </c>
      <c r="H31" s="2" t="n">
        <v>0</v>
      </c>
      <c r="I31" s="5">
        <f>IF($E31="","",IF(N($H31)=0,ROUND($E31*60,0)/60,FLOOR(ROUND($E31*60,0),$H31)/60))</f>
        <v/>
      </c>
      <c r="J31" s="6">
        <f>IF($B31="","",IF((IF($F31="中間",($C31+$D31)/2,$D31))&gt;0,IF($G31="1円未満四捨五入",ROUND($B31/(IF($F31="中間",($C31+$D31)/2,$D31)),0),ROUNDDOWN($B31/(IF($F31="中間",($C31+$D31)/2,$D31)),IF($G31="1円未満切り捨て",0,IF($G31="100円未満切り捨て",-2,-1)))),0))</f>
        <v/>
      </c>
      <c r="K31" s="6">
        <f>IF($B31="","",IF((IF($F31="中間",($C31+$D31)/2,$C31))&gt;0,IF($G31="1円未満四捨五入",ROUND($B31/(IF($F31="中間",($C31+$D31)/2,$C31)),0),ROUNDDOWN($B31/(IF($F31="中間",($C31+$D31)/2,$C31)),IF($G31="1円未満切り捨て",0,IF($G31="100円未満切り捨て",-2,-1)))),0))</f>
        <v/>
      </c>
      <c r="L31" s="6">
        <f>IF(OR($B31="",$I31=""),"",IF(AND(N($D31)&gt;0,ROUND($I31*60,0)&gt;ROUND($D31*60,0)),ROUNDDOWN((ROUND($I31*60,0)-ROUND($D31*60,0))*$J31/60,0),IF(AND(N($C31)&gt;0,ROUND($I31*60,0)&lt;ROUND($C31*60,0)),-ROUNDDOWN((ROUND($C31*60,0)-ROUND($I31*60,0))*$K31/60,0),0)))</f>
        <v/>
      </c>
      <c r="M31" s="6">
        <f>IF($L31="","",MAX(0,$B31+$L31))</f>
        <v/>
      </c>
      <c r="N31" s="3" t="n"/>
      <c r="O31" s="6">
        <f>IF(OR($N31="",$M31=""),"",$N31-$M31)</f>
        <v/>
      </c>
    </row>
    <row r="32">
      <c r="A32" s="2" t="n"/>
      <c r="B32" s="3" t="n"/>
      <c r="C32" s="4" t="n"/>
      <c r="D32" s="4" t="n"/>
      <c r="E32" s="4" t="n"/>
      <c r="F32" s="2" t="inlineStr">
        <is>
          <t>上下</t>
        </is>
      </c>
      <c r="G32" s="2" t="inlineStr">
        <is>
          <t>10円未満切り捨て</t>
        </is>
      </c>
      <c r="H32" s="2" t="n">
        <v>0</v>
      </c>
      <c r="I32" s="5">
        <f>IF($E32="","",IF(N($H32)=0,ROUND($E32*60,0)/60,FLOOR(ROUND($E32*60,0),$H32)/60))</f>
        <v/>
      </c>
      <c r="J32" s="6">
        <f>IF($B32="","",IF((IF($F32="中間",($C32+$D32)/2,$D32))&gt;0,IF($G32="1円未満四捨五入",ROUND($B32/(IF($F32="中間",($C32+$D32)/2,$D32)),0),ROUNDDOWN($B32/(IF($F32="中間",($C32+$D32)/2,$D32)),IF($G32="1円未満切り捨て",0,IF($G32="100円未満切り捨て",-2,-1)))),0))</f>
        <v/>
      </c>
      <c r="K32" s="6">
        <f>IF($B32="","",IF((IF($F32="中間",($C32+$D32)/2,$C32))&gt;0,IF($G32="1円未満四捨五入",ROUND($B32/(IF($F32="中間",($C32+$D32)/2,$C32)),0),ROUNDDOWN($B32/(IF($F32="中間",($C32+$D32)/2,$C32)),IF($G32="1円未満切り捨て",0,IF($G32="100円未満切り捨て",-2,-1)))),0))</f>
        <v/>
      </c>
      <c r="L32" s="6">
        <f>IF(OR($B32="",$I32=""),"",IF(AND(N($D32)&gt;0,ROUND($I32*60,0)&gt;ROUND($D32*60,0)),ROUNDDOWN((ROUND($I32*60,0)-ROUND($D32*60,0))*$J32/60,0),IF(AND(N($C32)&gt;0,ROUND($I32*60,0)&lt;ROUND($C32*60,0)),-ROUNDDOWN((ROUND($C32*60,0)-ROUND($I32*60,0))*$K32/60,0),0)))</f>
        <v/>
      </c>
      <c r="M32" s="6">
        <f>IF($L32="","",MAX(0,$B32+$L32))</f>
        <v/>
      </c>
      <c r="N32" s="3" t="n"/>
      <c r="O32" s="6">
        <f>IF(OR($N32="",$M32=""),"",$N32-$M32)</f>
        <v/>
      </c>
    </row>
    <row r="33">
      <c r="A33" s="2" t="n"/>
      <c r="B33" s="3" t="n"/>
      <c r="C33" s="4" t="n"/>
      <c r="D33" s="4" t="n"/>
      <c r="E33" s="4" t="n"/>
      <c r="F33" s="2" t="inlineStr">
        <is>
          <t>上下</t>
        </is>
      </c>
      <c r="G33" s="2" t="inlineStr">
        <is>
          <t>10円未満切り捨て</t>
        </is>
      </c>
      <c r="H33" s="2" t="n">
        <v>0</v>
      </c>
      <c r="I33" s="5">
        <f>IF($E33="","",IF(N($H33)=0,ROUND($E33*60,0)/60,FLOOR(ROUND($E33*60,0),$H33)/60))</f>
        <v/>
      </c>
      <c r="J33" s="6">
        <f>IF($B33="","",IF((IF($F33="中間",($C33+$D33)/2,$D33))&gt;0,IF($G33="1円未満四捨五入",ROUND($B33/(IF($F33="中間",($C33+$D33)/2,$D33)),0),ROUNDDOWN($B33/(IF($F33="中間",($C33+$D33)/2,$D33)),IF($G33="1円未満切り捨て",0,IF($G33="100円未満切り捨て",-2,-1)))),0))</f>
        <v/>
      </c>
      <c r="K33" s="6">
        <f>IF($B33="","",IF((IF($F33="中間",($C33+$D33)/2,$C33))&gt;0,IF($G33="1円未満四捨五入",ROUND($B33/(IF($F33="中間",($C33+$D33)/2,$C33)),0),ROUNDDOWN($B33/(IF($F33="中間",($C33+$D33)/2,$C33)),IF($G33="1円未満切り捨て",0,IF($G33="100円未満切り捨て",-2,-1)))),0))</f>
        <v/>
      </c>
      <c r="L33" s="6">
        <f>IF(OR($B33="",$I33=""),"",IF(AND(N($D33)&gt;0,ROUND($I33*60,0)&gt;ROUND($D33*60,0)),ROUNDDOWN((ROUND($I33*60,0)-ROUND($D33*60,0))*$J33/60,0),IF(AND(N($C33)&gt;0,ROUND($I33*60,0)&lt;ROUND($C33*60,0)),-ROUNDDOWN((ROUND($C33*60,0)-ROUND($I33*60,0))*$K33/60,0),0)))</f>
        <v/>
      </c>
      <c r="M33" s="6">
        <f>IF($L33="","",MAX(0,$B33+$L33))</f>
        <v/>
      </c>
      <c r="N33" s="3" t="n"/>
      <c r="O33" s="6">
        <f>IF(OR($N33="",$M33=""),"",$N33-$M33)</f>
        <v/>
      </c>
    </row>
    <row r="34">
      <c r="A34" s="2" t="n"/>
      <c r="B34" s="3" t="n"/>
      <c r="C34" s="4" t="n"/>
      <c r="D34" s="4" t="n"/>
      <c r="E34" s="4" t="n"/>
      <c r="F34" s="2" t="inlineStr">
        <is>
          <t>上下</t>
        </is>
      </c>
      <c r="G34" s="2" t="inlineStr">
        <is>
          <t>10円未満切り捨て</t>
        </is>
      </c>
      <c r="H34" s="2" t="n">
        <v>0</v>
      </c>
      <c r="I34" s="5">
        <f>IF($E34="","",IF(N($H34)=0,ROUND($E34*60,0)/60,FLOOR(ROUND($E34*60,0),$H34)/60))</f>
        <v/>
      </c>
      <c r="J34" s="6">
        <f>IF($B34="","",IF((IF($F34="中間",($C34+$D34)/2,$D34))&gt;0,IF($G34="1円未満四捨五入",ROUND($B34/(IF($F34="中間",($C34+$D34)/2,$D34)),0),ROUNDDOWN($B34/(IF($F34="中間",($C34+$D34)/2,$D34)),IF($G34="1円未満切り捨て",0,IF($G34="100円未満切り捨て",-2,-1)))),0))</f>
        <v/>
      </c>
      <c r="K34" s="6">
        <f>IF($B34="","",IF((IF($F34="中間",($C34+$D34)/2,$C34))&gt;0,IF($G34="1円未満四捨五入",ROUND($B34/(IF($F34="中間",($C34+$D34)/2,$C34)),0),ROUNDDOWN($B34/(IF($F34="中間",($C34+$D34)/2,$C34)),IF($G34="1円未満切り捨て",0,IF($G34="100円未満切り捨て",-2,-1)))),0))</f>
        <v/>
      </c>
      <c r="L34" s="6">
        <f>IF(OR($B34="",$I34=""),"",IF(AND(N($D34)&gt;0,ROUND($I34*60,0)&gt;ROUND($D34*60,0)),ROUNDDOWN((ROUND($I34*60,0)-ROUND($D34*60,0))*$J34/60,0),IF(AND(N($C34)&gt;0,ROUND($I34*60,0)&lt;ROUND($C34*60,0)),-ROUNDDOWN((ROUND($C34*60,0)-ROUND($I34*60,0))*$K34/60,0),0)))</f>
        <v/>
      </c>
      <c r="M34" s="6">
        <f>IF($L34="","",MAX(0,$B34+$L34))</f>
        <v/>
      </c>
      <c r="N34" s="3" t="n"/>
      <c r="O34" s="6">
        <f>IF(OR($N34="",$M34=""),"",$N34-$M34)</f>
        <v/>
      </c>
    </row>
    <row r="35">
      <c r="A35" s="2" t="n"/>
      <c r="B35" s="3" t="n"/>
      <c r="C35" s="4" t="n"/>
      <c r="D35" s="4" t="n"/>
      <c r="E35" s="4" t="n"/>
      <c r="F35" s="2" t="inlineStr">
        <is>
          <t>上下</t>
        </is>
      </c>
      <c r="G35" s="2" t="inlineStr">
        <is>
          <t>10円未満切り捨て</t>
        </is>
      </c>
      <c r="H35" s="2" t="n">
        <v>0</v>
      </c>
      <c r="I35" s="5">
        <f>IF($E35="","",IF(N($H35)=0,ROUND($E35*60,0)/60,FLOOR(ROUND($E35*60,0),$H35)/60))</f>
        <v/>
      </c>
      <c r="J35" s="6">
        <f>IF($B35="","",IF((IF($F35="中間",($C35+$D35)/2,$D35))&gt;0,IF($G35="1円未満四捨五入",ROUND($B35/(IF($F35="中間",($C35+$D35)/2,$D35)),0),ROUNDDOWN($B35/(IF($F35="中間",($C35+$D35)/2,$D35)),IF($G35="1円未満切り捨て",0,IF($G35="100円未満切り捨て",-2,-1)))),0))</f>
        <v/>
      </c>
      <c r="K35" s="6">
        <f>IF($B35="","",IF((IF($F35="中間",($C35+$D35)/2,$C35))&gt;0,IF($G35="1円未満四捨五入",ROUND($B35/(IF($F35="中間",($C35+$D35)/2,$C35)),0),ROUNDDOWN($B35/(IF($F35="中間",($C35+$D35)/2,$C35)),IF($G35="1円未満切り捨て",0,IF($G35="100円未満切り捨て",-2,-1)))),0))</f>
        <v/>
      </c>
      <c r="L35" s="6">
        <f>IF(OR($B35="",$I35=""),"",IF(AND(N($D35)&gt;0,ROUND($I35*60,0)&gt;ROUND($D35*60,0)),ROUNDDOWN((ROUND($I35*60,0)-ROUND($D35*60,0))*$J35/60,0),IF(AND(N($C35)&gt;0,ROUND($I35*60,0)&lt;ROUND($C35*60,0)),-ROUNDDOWN((ROUND($C35*60,0)-ROUND($I35*60,0))*$K35/60,0),0)))</f>
        <v/>
      </c>
      <c r="M35" s="6">
        <f>IF($L35="","",MAX(0,$B35+$L35))</f>
        <v/>
      </c>
      <c r="N35" s="3" t="n"/>
      <c r="O35" s="6">
        <f>IF(OR($N35="",$M35=""),"",$N35-$M35)</f>
        <v/>
      </c>
    </row>
    <row r="36">
      <c r="A36" s="2" t="n"/>
      <c r="B36" s="3" t="n"/>
      <c r="C36" s="4" t="n"/>
      <c r="D36" s="4" t="n"/>
      <c r="E36" s="4" t="n"/>
      <c r="F36" s="2" t="inlineStr">
        <is>
          <t>上下</t>
        </is>
      </c>
      <c r="G36" s="2" t="inlineStr">
        <is>
          <t>10円未満切り捨て</t>
        </is>
      </c>
      <c r="H36" s="2" t="n">
        <v>0</v>
      </c>
      <c r="I36" s="5">
        <f>IF($E36="","",IF(N($H36)=0,ROUND($E36*60,0)/60,FLOOR(ROUND($E36*60,0),$H36)/60))</f>
        <v/>
      </c>
      <c r="J36" s="6">
        <f>IF($B36="","",IF((IF($F36="中間",($C36+$D36)/2,$D36))&gt;0,IF($G36="1円未満四捨五入",ROUND($B36/(IF($F36="中間",($C36+$D36)/2,$D36)),0),ROUNDDOWN($B36/(IF($F36="中間",($C36+$D36)/2,$D36)),IF($G36="1円未満切り捨て",0,IF($G36="100円未満切り捨て",-2,-1)))),0))</f>
        <v/>
      </c>
      <c r="K36" s="6">
        <f>IF($B36="","",IF((IF($F36="中間",($C36+$D36)/2,$C36))&gt;0,IF($G36="1円未満四捨五入",ROUND($B36/(IF($F36="中間",($C36+$D36)/2,$C36)),0),ROUNDDOWN($B36/(IF($F36="中間",($C36+$D36)/2,$C36)),IF($G36="1円未満切り捨て",0,IF($G36="100円未満切り捨て",-2,-1)))),0))</f>
        <v/>
      </c>
      <c r="L36" s="6">
        <f>IF(OR($B36="",$I36=""),"",IF(AND(N($D36)&gt;0,ROUND($I36*60,0)&gt;ROUND($D36*60,0)),ROUNDDOWN((ROUND($I36*60,0)-ROUND($D36*60,0))*$J36/60,0),IF(AND(N($C36)&gt;0,ROUND($I36*60,0)&lt;ROUND($C36*60,0)),-ROUNDDOWN((ROUND($C36*60,0)-ROUND($I36*60,0))*$K36/60,0),0)))</f>
        <v/>
      </c>
      <c r="M36" s="6">
        <f>IF($L36="","",MAX(0,$B36+$L36))</f>
        <v/>
      </c>
      <c r="N36" s="3" t="n"/>
      <c r="O36" s="6">
        <f>IF(OR($N36="",$M36=""),"",$N36-$M36)</f>
        <v/>
      </c>
    </row>
    <row r="37">
      <c r="A37" s="2" t="n"/>
      <c r="B37" s="3" t="n"/>
      <c r="C37" s="4" t="n"/>
      <c r="D37" s="4" t="n"/>
      <c r="E37" s="4" t="n"/>
      <c r="F37" s="2" t="inlineStr">
        <is>
          <t>上下</t>
        </is>
      </c>
      <c r="G37" s="2" t="inlineStr">
        <is>
          <t>10円未満切り捨て</t>
        </is>
      </c>
      <c r="H37" s="2" t="n">
        <v>0</v>
      </c>
      <c r="I37" s="5">
        <f>IF($E37="","",IF(N($H37)=0,ROUND($E37*60,0)/60,FLOOR(ROUND($E37*60,0),$H37)/60))</f>
        <v/>
      </c>
      <c r="J37" s="6">
        <f>IF($B37="","",IF((IF($F37="中間",($C37+$D37)/2,$D37))&gt;0,IF($G37="1円未満四捨五入",ROUND($B37/(IF($F37="中間",($C37+$D37)/2,$D37)),0),ROUNDDOWN($B37/(IF($F37="中間",($C37+$D37)/2,$D37)),IF($G37="1円未満切り捨て",0,IF($G37="100円未満切り捨て",-2,-1)))),0))</f>
        <v/>
      </c>
      <c r="K37" s="6">
        <f>IF($B37="","",IF((IF($F37="中間",($C37+$D37)/2,$C37))&gt;0,IF($G37="1円未満四捨五入",ROUND($B37/(IF($F37="中間",($C37+$D37)/2,$C37)),0),ROUNDDOWN($B37/(IF($F37="中間",($C37+$D37)/2,$C37)),IF($G37="1円未満切り捨て",0,IF($G37="100円未満切り捨て",-2,-1)))),0))</f>
        <v/>
      </c>
      <c r="L37" s="6">
        <f>IF(OR($B37="",$I37=""),"",IF(AND(N($D37)&gt;0,ROUND($I37*60,0)&gt;ROUND($D37*60,0)),ROUNDDOWN((ROUND($I37*60,0)-ROUND($D37*60,0))*$J37/60,0),IF(AND(N($C37)&gt;0,ROUND($I37*60,0)&lt;ROUND($C37*60,0)),-ROUNDDOWN((ROUND($C37*60,0)-ROUND($I37*60,0))*$K37/60,0),0)))</f>
        <v/>
      </c>
      <c r="M37" s="6">
        <f>IF($L37="","",MAX(0,$B37+$L37))</f>
        <v/>
      </c>
      <c r="N37" s="3" t="n"/>
      <c r="O37" s="6">
        <f>IF(OR($N37="",$M37=""),"",$N37-$M37)</f>
        <v/>
      </c>
    </row>
    <row r="38">
      <c r="A38" s="2" t="n"/>
      <c r="B38" s="3" t="n"/>
      <c r="C38" s="4" t="n"/>
      <c r="D38" s="4" t="n"/>
      <c r="E38" s="4" t="n"/>
      <c r="F38" s="2" t="inlineStr">
        <is>
          <t>上下</t>
        </is>
      </c>
      <c r="G38" s="2" t="inlineStr">
        <is>
          <t>10円未満切り捨て</t>
        </is>
      </c>
      <c r="H38" s="2" t="n">
        <v>0</v>
      </c>
      <c r="I38" s="5">
        <f>IF($E38="","",IF(N($H38)=0,ROUND($E38*60,0)/60,FLOOR(ROUND($E38*60,0),$H38)/60))</f>
        <v/>
      </c>
      <c r="J38" s="6">
        <f>IF($B38="","",IF((IF($F38="中間",($C38+$D38)/2,$D38))&gt;0,IF($G38="1円未満四捨五入",ROUND($B38/(IF($F38="中間",($C38+$D38)/2,$D38)),0),ROUNDDOWN($B38/(IF($F38="中間",($C38+$D38)/2,$D38)),IF($G38="1円未満切り捨て",0,IF($G38="100円未満切り捨て",-2,-1)))),0))</f>
        <v/>
      </c>
      <c r="K38" s="6">
        <f>IF($B38="","",IF((IF($F38="中間",($C38+$D38)/2,$C38))&gt;0,IF($G38="1円未満四捨五入",ROUND($B38/(IF($F38="中間",($C38+$D38)/2,$C38)),0),ROUNDDOWN($B38/(IF($F38="中間",($C38+$D38)/2,$C38)),IF($G38="1円未満切り捨て",0,IF($G38="100円未満切り捨て",-2,-1)))),0))</f>
        <v/>
      </c>
      <c r="L38" s="6">
        <f>IF(OR($B38="",$I38=""),"",IF(AND(N($D38)&gt;0,ROUND($I38*60,0)&gt;ROUND($D38*60,0)),ROUNDDOWN((ROUND($I38*60,0)-ROUND($D38*60,0))*$J38/60,0),IF(AND(N($C38)&gt;0,ROUND($I38*60,0)&lt;ROUND($C38*60,0)),-ROUNDDOWN((ROUND($C38*60,0)-ROUND($I38*60,0))*$K38/60,0),0)))</f>
        <v/>
      </c>
      <c r="M38" s="6">
        <f>IF($L38="","",MAX(0,$B38+$L38))</f>
        <v/>
      </c>
      <c r="N38" s="3" t="n"/>
      <c r="O38" s="6">
        <f>IF(OR($N38="",$M38=""),"",$N38-$M38)</f>
        <v/>
      </c>
    </row>
    <row r="39">
      <c r="A39" s="2" t="n"/>
      <c r="B39" s="3" t="n"/>
      <c r="C39" s="4" t="n"/>
      <c r="D39" s="4" t="n"/>
      <c r="E39" s="4" t="n"/>
      <c r="F39" s="2" t="inlineStr">
        <is>
          <t>上下</t>
        </is>
      </c>
      <c r="G39" s="2" t="inlineStr">
        <is>
          <t>10円未満切り捨て</t>
        </is>
      </c>
      <c r="H39" s="2" t="n">
        <v>0</v>
      </c>
      <c r="I39" s="5">
        <f>IF($E39="","",IF(N($H39)=0,ROUND($E39*60,0)/60,FLOOR(ROUND($E39*60,0),$H39)/60))</f>
        <v/>
      </c>
      <c r="J39" s="6">
        <f>IF($B39="","",IF((IF($F39="中間",($C39+$D39)/2,$D39))&gt;0,IF($G39="1円未満四捨五入",ROUND($B39/(IF($F39="中間",($C39+$D39)/2,$D39)),0),ROUNDDOWN($B39/(IF($F39="中間",($C39+$D39)/2,$D39)),IF($G39="1円未満切り捨て",0,IF($G39="100円未満切り捨て",-2,-1)))),0))</f>
        <v/>
      </c>
      <c r="K39" s="6">
        <f>IF($B39="","",IF((IF($F39="中間",($C39+$D39)/2,$C39))&gt;0,IF($G39="1円未満四捨五入",ROUND($B39/(IF($F39="中間",($C39+$D39)/2,$C39)),0),ROUNDDOWN($B39/(IF($F39="中間",($C39+$D39)/2,$C39)),IF($G39="1円未満切り捨て",0,IF($G39="100円未満切り捨て",-2,-1)))),0))</f>
        <v/>
      </c>
      <c r="L39" s="6">
        <f>IF(OR($B39="",$I39=""),"",IF(AND(N($D39)&gt;0,ROUND($I39*60,0)&gt;ROUND($D39*60,0)),ROUNDDOWN((ROUND($I39*60,0)-ROUND($D39*60,0))*$J39/60,0),IF(AND(N($C39)&gt;0,ROUND($I39*60,0)&lt;ROUND($C39*60,0)),-ROUNDDOWN((ROUND($C39*60,0)-ROUND($I39*60,0))*$K39/60,0),0)))</f>
        <v/>
      </c>
      <c r="M39" s="6">
        <f>IF($L39="","",MAX(0,$B39+$L39))</f>
        <v/>
      </c>
      <c r="N39" s="3" t="n"/>
      <c r="O39" s="6">
        <f>IF(OR($N39="",$M39=""),"",$N39-$M39)</f>
        <v/>
      </c>
    </row>
    <row r="40">
      <c r="A40" s="2" t="n"/>
      <c r="B40" s="3" t="n"/>
      <c r="C40" s="4" t="n"/>
      <c r="D40" s="4" t="n"/>
      <c r="E40" s="4" t="n"/>
      <c r="F40" s="2" t="inlineStr">
        <is>
          <t>上下</t>
        </is>
      </c>
      <c r="G40" s="2" t="inlineStr">
        <is>
          <t>10円未満切り捨て</t>
        </is>
      </c>
      <c r="H40" s="2" t="n">
        <v>0</v>
      </c>
      <c r="I40" s="5">
        <f>IF($E40="","",IF(N($H40)=0,ROUND($E40*60,0)/60,FLOOR(ROUND($E40*60,0),$H40)/60))</f>
        <v/>
      </c>
      <c r="J40" s="6">
        <f>IF($B40="","",IF((IF($F40="中間",($C40+$D40)/2,$D40))&gt;0,IF($G40="1円未満四捨五入",ROUND($B40/(IF($F40="中間",($C40+$D40)/2,$D40)),0),ROUNDDOWN($B40/(IF($F40="中間",($C40+$D40)/2,$D40)),IF($G40="1円未満切り捨て",0,IF($G40="100円未満切り捨て",-2,-1)))),0))</f>
        <v/>
      </c>
      <c r="K40" s="6">
        <f>IF($B40="","",IF((IF($F40="中間",($C40+$D40)/2,$C40))&gt;0,IF($G40="1円未満四捨五入",ROUND($B40/(IF($F40="中間",($C40+$D40)/2,$C40)),0),ROUNDDOWN($B40/(IF($F40="中間",($C40+$D40)/2,$C40)),IF($G40="1円未満切り捨て",0,IF($G40="100円未満切り捨て",-2,-1)))),0))</f>
        <v/>
      </c>
      <c r="L40" s="6">
        <f>IF(OR($B40="",$I40=""),"",IF(AND(N($D40)&gt;0,ROUND($I40*60,0)&gt;ROUND($D40*60,0)),ROUNDDOWN((ROUND($I40*60,0)-ROUND($D40*60,0))*$J40/60,0),IF(AND(N($C40)&gt;0,ROUND($I40*60,0)&lt;ROUND($C40*60,0)),-ROUNDDOWN((ROUND($C40*60,0)-ROUND($I40*60,0))*$K40/60,0),0)))</f>
        <v/>
      </c>
      <c r="M40" s="6">
        <f>IF($L40="","",MAX(0,$B40+$L40))</f>
        <v/>
      </c>
      <c r="N40" s="3" t="n"/>
      <c r="O40" s="6">
        <f>IF(OR($N40="",$M40=""),"",$N40-$M40)</f>
        <v/>
      </c>
    </row>
    <row r="41">
      <c r="A41" s="2" t="n"/>
      <c r="B41" s="3" t="n"/>
      <c r="C41" s="4" t="n"/>
      <c r="D41" s="4" t="n"/>
      <c r="E41" s="4" t="n"/>
      <c r="F41" s="2" t="inlineStr">
        <is>
          <t>上下</t>
        </is>
      </c>
      <c r="G41" s="2" t="inlineStr">
        <is>
          <t>10円未満切り捨て</t>
        </is>
      </c>
      <c r="H41" s="2" t="n">
        <v>0</v>
      </c>
      <c r="I41" s="5">
        <f>IF($E41="","",IF(N($H41)=0,ROUND($E41*60,0)/60,FLOOR(ROUND($E41*60,0),$H41)/60))</f>
        <v/>
      </c>
      <c r="J41" s="6">
        <f>IF($B41="","",IF((IF($F41="中間",($C41+$D41)/2,$D41))&gt;0,IF($G41="1円未満四捨五入",ROUND($B41/(IF($F41="中間",($C41+$D41)/2,$D41)),0),ROUNDDOWN($B41/(IF($F41="中間",($C41+$D41)/2,$D41)),IF($G41="1円未満切り捨て",0,IF($G41="100円未満切り捨て",-2,-1)))),0))</f>
        <v/>
      </c>
      <c r="K41" s="6">
        <f>IF($B41="","",IF((IF($F41="中間",($C41+$D41)/2,$C41))&gt;0,IF($G41="1円未満四捨五入",ROUND($B41/(IF($F41="中間",($C41+$D41)/2,$C41)),0),ROUNDDOWN($B41/(IF($F41="中間",($C41+$D41)/2,$C41)),IF($G41="1円未満切り捨て",0,IF($G41="100円未満切り捨て",-2,-1)))),0))</f>
        <v/>
      </c>
      <c r="L41" s="6">
        <f>IF(OR($B41="",$I41=""),"",IF(AND(N($D41)&gt;0,ROUND($I41*60,0)&gt;ROUND($D41*60,0)),ROUNDDOWN((ROUND($I41*60,0)-ROUND($D41*60,0))*$J41/60,0),IF(AND(N($C41)&gt;0,ROUND($I41*60,0)&lt;ROUND($C41*60,0)),-ROUNDDOWN((ROUND($C41*60,0)-ROUND($I41*60,0))*$K41/60,0),0)))</f>
        <v/>
      </c>
      <c r="M41" s="6">
        <f>IF($L41="","",MAX(0,$B41+$L41))</f>
        <v/>
      </c>
      <c r="N41" s="3" t="n"/>
      <c r="O41" s="6">
        <f>IF(OR($N41="",$M41=""),"",$N41-$M41)</f>
        <v/>
      </c>
    </row>
    <row r="42">
      <c r="A42" s="2" t="n"/>
      <c r="B42" s="3" t="n"/>
      <c r="C42" s="4" t="n"/>
      <c r="D42" s="4" t="n"/>
      <c r="E42" s="4" t="n"/>
      <c r="F42" s="2" t="inlineStr">
        <is>
          <t>上下</t>
        </is>
      </c>
      <c r="G42" s="2" t="inlineStr">
        <is>
          <t>10円未満切り捨て</t>
        </is>
      </c>
      <c r="H42" s="2" t="n">
        <v>0</v>
      </c>
      <c r="I42" s="5">
        <f>IF($E42="","",IF(N($H42)=0,ROUND($E42*60,0)/60,FLOOR(ROUND($E42*60,0),$H42)/60))</f>
        <v/>
      </c>
      <c r="J42" s="6">
        <f>IF($B42="","",IF((IF($F42="中間",($C42+$D42)/2,$D42))&gt;0,IF($G42="1円未満四捨五入",ROUND($B42/(IF($F42="中間",($C42+$D42)/2,$D42)),0),ROUNDDOWN($B42/(IF($F42="中間",($C42+$D42)/2,$D42)),IF($G42="1円未満切り捨て",0,IF($G42="100円未満切り捨て",-2,-1)))),0))</f>
        <v/>
      </c>
      <c r="K42" s="6">
        <f>IF($B42="","",IF((IF($F42="中間",($C42+$D42)/2,$C42))&gt;0,IF($G42="1円未満四捨五入",ROUND($B42/(IF($F42="中間",($C42+$D42)/2,$C42)),0),ROUNDDOWN($B42/(IF($F42="中間",($C42+$D42)/2,$C42)),IF($G42="1円未満切り捨て",0,IF($G42="100円未満切り捨て",-2,-1)))),0))</f>
        <v/>
      </c>
      <c r="L42" s="6">
        <f>IF(OR($B42="",$I42=""),"",IF(AND(N($D42)&gt;0,ROUND($I42*60,0)&gt;ROUND($D42*60,0)),ROUNDDOWN((ROUND($I42*60,0)-ROUND($D42*60,0))*$J42/60,0),IF(AND(N($C42)&gt;0,ROUND($I42*60,0)&lt;ROUND($C42*60,0)),-ROUNDDOWN((ROUND($C42*60,0)-ROUND($I42*60,0))*$K42/60,0),0)))</f>
        <v/>
      </c>
      <c r="M42" s="6">
        <f>IF($L42="","",MAX(0,$B42+$L42))</f>
        <v/>
      </c>
      <c r="N42" s="3" t="n"/>
      <c r="O42" s="6">
        <f>IF(OR($N42="",$M42=""),"",$N42-$M42)</f>
        <v/>
      </c>
    </row>
    <row r="43">
      <c r="A43" s="2" t="n"/>
      <c r="B43" s="3" t="n"/>
      <c r="C43" s="4" t="n"/>
      <c r="D43" s="4" t="n"/>
      <c r="E43" s="4" t="n"/>
      <c r="F43" s="2" t="inlineStr">
        <is>
          <t>上下</t>
        </is>
      </c>
      <c r="G43" s="2" t="inlineStr">
        <is>
          <t>10円未満切り捨て</t>
        </is>
      </c>
      <c r="H43" s="2" t="n">
        <v>0</v>
      </c>
      <c r="I43" s="5">
        <f>IF($E43="","",IF(N($H43)=0,ROUND($E43*60,0)/60,FLOOR(ROUND($E43*60,0),$H43)/60))</f>
        <v/>
      </c>
      <c r="J43" s="6">
        <f>IF($B43="","",IF((IF($F43="中間",($C43+$D43)/2,$D43))&gt;0,IF($G43="1円未満四捨五入",ROUND($B43/(IF($F43="中間",($C43+$D43)/2,$D43)),0),ROUNDDOWN($B43/(IF($F43="中間",($C43+$D43)/2,$D43)),IF($G43="1円未満切り捨て",0,IF($G43="100円未満切り捨て",-2,-1)))),0))</f>
        <v/>
      </c>
      <c r="K43" s="6">
        <f>IF($B43="","",IF((IF($F43="中間",($C43+$D43)/2,$C43))&gt;0,IF($G43="1円未満四捨五入",ROUND($B43/(IF($F43="中間",($C43+$D43)/2,$C43)),0),ROUNDDOWN($B43/(IF($F43="中間",($C43+$D43)/2,$C43)),IF($G43="1円未満切り捨て",0,IF($G43="100円未満切り捨て",-2,-1)))),0))</f>
        <v/>
      </c>
      <c r="L43" s="6">
        <f>IF(OR($B43="",$I43=""),"",IF(AND(N($D43)&gt;0,ROUND($I43*60,0)&gt;ROUND($D43*60,0)),ROUNDDOWN((ROUND($I43*60,0)-ROUND($D43*60,0))*$J43/60,0),IF(AND(N($C43)&gt;0,ROUND($I43*60,0)&lt;ROUND($C43*60,0)),-ROUNDDOWN((ROUND($C43*60,0)-ROUND($I43*60,0))*$K43/60,0),0)))</f>
        <v/>
      </c>
      <c r="M43" s="6">
        <f>IF($L43="","",MAX(0,$B43+$L43))</f>
        <v/>
      </c>
      <c r="N43" s="3" t="n"/>
      <c r="O43" s="6">
        <f>IF(OR($N43="",$M43=""),"",$N43-$M43)</f>
        <v/>
      </c>
    </row>
    <row r="44">
      <c r="A44" s="2" t="n"/>
      <c r="B44" s="3" t="n"/>
      <c r="C44" s="4" t="n"/>
      <c r="D44" s="4" t="n"/>
      <c r="E44" s="4" t="n"/>
      <c r="F44" s="2" t="inlineStr">
        <is>
          <t>上下</t>
        </is>
      </c>
      <c r="G44" s="2" t="inlineStr">
        <is>
          <t>10円未満切り捨て</t>
        </is>
      </c>
      <c r="H44" s="2" t="n">
        <v>0</v>
      </c>
      <c r="I44" s="5">
        <f>IF($E44="","",IF(N($H44)=0,ROUND($E44*60,0)/60,FLOOR(ROUND($E44*60,0),$H44)/60))</f>
        <v/>
      </c>
      <c r="J44" s="6">
        <f>IF($B44="","",IF((IF($F44="中間",($C44+$D44)/2,$D44))&gt;0,IF($G44="1円未満四捨五入",ROUND($B44/(IF($F44="中間",($C44+$D44)/2,$D44)),0),ROUNDDOWN($B44/(IF($F44="中間",($C44+$D44)/2,$D44)),IF($G44="1円未満切り捨て",0,IF($G44="100円未満切り捨て",-2,-1)))),0))</f>
        <v/>
      </c>
      <c r="K44" s="6">
        <f>IF($B44="","",IF((IF($F44="中間",($C44+$D44)/2,$C44))&gt;0,IF($G44="1円未満四捨五入",ROUND($B44/(IF($F44="中間",($C44+$D44)/2,$C44)),0),ROUNDDOWN($B44/(IF($F44="中間",($C44+$D44)/2,$C44)),IF($G44="1円未満切り捨て",0,IF($G44="100円未満切り捨て",-2,-1)))),0))</f>
        <v/>
      </c>
      <c r="L44" s="6">
        <f>IF(OR($B44="",$I44=""),"",IF(AND(N($D44)&gt;0,ROUND($I44*60,0)&gt;ROUND($D44*60,0)),ROUNDDOWN((ROUND($I44*60,0)-ROUND($D44*60,0))*$J44/60,0),IF(AND(N($C44)&gt;0,ROUND($I44*60,0)&lt;ROUND($C44*60,0)),-ROUNDDOWN((ROUND($C44*60,0)-ROUND($I44*60,0))*$K44/60,0),0)))</f>
        <v/>
      </c>
      <c r="M44" s="6">
        <f>IF($L44="","",MAX(0,$B44+$L44))</f>
        <v/>
      </c>
      <c r="N44" s="3" t="n"/>
      <c r="O44" s="6">
        <f>IF(OR($N44="",$M44=""),"",$N44-$M44)</f>
        <v/>
      </c>
    </row>
    <row r="45">
      <c r="A45" s="2" t="n"/>
      <c r="B45" s="3" t="n"/>
      <c r="C45" s="4" t="n"/>
      <c r="D45" s="4" t="n"/>
      <c r="E45" s="4" t="n"/>
      <c r="F45" s="2" t="inlineStr">
        <is>
          <t>上下</t>
        </is>
      </c>
      <c r="G45" s="2" t="inlineStr">
        <is>
          <t>10円未満切り捨て</t>
        </is>
      </c>
      <c r="H45" s="2" t="n">
        <v>0</v>
      </c>
      <c r="I45" s="5">
        <f>IF($E45="","",IF(N($H45)=0,ROUND($E45*60,0)/60,FLOOR(ROUND($E45*60,0),$H45)/60))</f>
        <v/>
      </c>
      <c r="J45" s="6">
        <f>IF($B45="","",IF((IF($F45="中間",($C45+$D45)/2,$D45))&gt;0,IF($G45="1円未満四捨五入",ROUND($B45/(IF($F45="中間",($C45+$D45)/2,$D45)),0),ROUNDDOWN($B45/(IF($F45="中間",($C45+$D45)/2,$D45)),IF($G45="1円未満切り捨て",0,IF($G45="100円未満切り捨て",-2,-1)))),0))</f>
        <v/>
      </c>
      <c r="K45" s="6">
        <f>IF($B45="","",IF((IF($F45="中間",($C45+$D45)/2,$C45))&gt;0,IF($G45="1円未満四捨五入",ROUND($B45/(IF($F45="中間",($C45+$D45)/2,$C45)),0),ROUNDDOWN($B45/(IF($F45="中間",($C45+$D45)/2,$C45)),IF($G45="1円未満切り捨て",0,IF($G45="100円未満切り捨て",-2,-1)))),0))</f>
        <v/>
      </c>
      <c r="L45" s="6">
        <f>IF(OR($B45="",$I45=""),"",IF(AND(N($D45)&gt;0,ROUND($I45*60,0)&gt;ROUND($D45*60,0)),ROUNDDOWN((ROUND($I45*60,0)-ROUND($D45*60,0))*$J45/60,0),IF(AND(N($C45)&gt;0,ROUND($I45*60,0)&lt;ROUND($C45*60,0)),-ROUNDDOWN((ROUND($C45*60,0)-ROUND($I45*60,0))*$K45/60,0),0)))</f>
        <v/>
      </c>
      <c r="M45" s="6">
        <f>IF($L45="","",MAX(0,$B45+$L45))</f>
        <v/>
      </c>
      <c r="N45" s="3" t="n"/>
      <c r="O45" s="6">
        <f>IF(OR($N45="",$M45=""),"",$N45-$M45)</f>
        <v/>
      </c>
    </row>
    <row r="46">
      <c r="A46" s="2" t="n"/>
      <c r="B46" s="3" t="n"/>
      <c r="C46" s="4" t="n"/>
      <c r="D46" s="4" t="n"/>
      <c r="E46" s="4" t="n"/>
      <c r="F46" s="2" t="inlineStr">
        <is>
          <t>上下</t>
        </is>
      </c>
      <c r="G46" s="2" t="inlineStr">
        <is>
          <t>10円未満切り捨て</t>
        </is>
      </c>
      <c r="H46" s="2" t="n">
        <v>0</v>
      </c>
      <c r="I46" s="5">
        <f>IF($E46="","",IF(N($H46)=0,ROUND($E46*60,0)/60,FLOOR(ROUND($E46*60,0),$H46)/60))</f>
        <v/>
      </c>
      <c r="J46" s="6">
        <f>IF($B46="","",IF((IF($F46="中間",($C46+$D46)/2,$D46))&gt;0,IF($G46="1円未満四捨五入",ROUND($B46/(IF($F46="中間",($C46+$D46)/2,$D46)),0),ROUNDDOWN($B46/(IF($F46="中間",($C46+$D46)/2,$D46)),IF($G46="1円未満切り捨て",0,IF($G46="100円未満切り捨て",-2,-1)))),0))</f>
        <v/>
      </c>
      <c r="K46" s="6">
        <f>IF($B46="","",IF((IF($F46="中間",($C46+$D46)/2,$C46))&gt;0,IF($G46="1円未満四捨五入",ROUND($B46/(IF($F46="中間",($C46+$D46)/2,$C46)),0),ROUNDDOWN($B46/(IF($F46="中間",($C46+$D46)/2,$C46)),IF($G46="1円未満切り捨て",0,IF($G46="100円未満切り捨て",-2,-1)))),0))</f>
        <v/>
      </c>
      <c r="L46" s="6">
        <f>IF(OR($B46="",$I46=""),"",IF(AND(N($D46)&gt;0,ROUND($I46*60,0)&gt;ROUND($D46*60,0)),ROUNDDOWN((ROUND($I46*60,0)-ROUND($D46*60,0))*$J46/60,0),IF(AND(N($C46)&gt;0,ROUND($I46*60,0)&lt;ROUND($C46*60,0)),-ROUNDDOWN((ROUND($C46*60,0)-ROUND($I46*60,0))*$K46/60,0),0)))</f>
        <v/>
      </c>
      <c r="M46" s="6">
        <f>IF($L46="","",MAX(0,$B46+$L46))</f>
        <v/>
      </c>
      <c r="N46" s="3" t="n"/>
      <c r="O46" s="6">
        <f>IF(OR($N46="",$M46=""),"",$N46-$M46)</f>
        <v/>
      </c>
    </row>
    <row r="47">
      <c r="A47" s="2" t="n"/>
      <c r="B47" s="3" t="n"/>
      <c r="C47" s="4" t="n"/>
      <c r="D47" s="4" t="n"/>
      <c r="E47" s="4" t="n"/>
      <c r="F47" s="2" t="inlineStr">
        <is>
          <t>上下</t>
        </is>
      </c>
      <c r="G47" s="2" t="inlineStr">
        <is>
          <t>10円未満切り捨て</t>
        </is>
      </c>
      <c r="H47" s="2" t="n">
        <v>0</v>
      </c>
      <c r="I47" s="5">
        <f>IF($E47="","",IF(N($H47)=0,ROUND($E47*60,0)/60,FLOOR(ROUND($E47*60,0),$H47)/60))</f>
        <v/>
      </c>
      <c r="J47" s="6">
        <f>IF($B47="","",IF((IF($F47="中間",($C47+$D47)/2,$D47))&gt;0,IF($G47="1円未満四捨五入",ROUND($B47/(IF($F47="中間",($C47+$D47)/2,$D47)),0),ROUNDDOWN($B47/(IF($F47="中間",($C47+$D47)/2,$D47)),IF($G47="1円未満切り捨て",0,IF($G47="100円未満切り捨て",-2,-1)))),0))</f>
        <v/>
      </c>
      <c r="K47" s="6">
        <f>IF($B47="","",IF((IF($F47="中間",($C47+$D47)/2,$C47))&gt;0,IF($G47="1円未満四捨五入",ROUND($B47/(IF($F47="中間",($C47+$D47)/2,$C47)),0),ROUNDDOWN($B47/(IF($F47="中間",($C47+$D47)/2,$C47)),IF($G47="1円未満切り捨て",0,IF($G47="100円未満切り捨て",-2,-1)))),0))</f>
        <v/>
      </c>
      <c r="L47" s="6">
        <f>IF(OR($B47="",$I47=""),"",IF(AND(N($D47)&gt;0,ROUND($I47*60,0)&gt;ROUND($D47*60,0)),ROUNDDOWN((ROUND($I47*60,0)-ROUND($D47*60,0))*$J47/60,0),IF(AND(N($C47)&gt;0,ROUND($I47*60,0)&lt;ROUND($C47*60,0)),-ROUNDDOWN((ROUND($C47*60,0)-ROUND($I47*60,0))*$K47/60,0),0)))</f>
        <v/>
      </c>
      <c r="M47" s="6">
        <f>IF($L47="","",MAX(0,$B47+$L47))</f>
        <v/>
      </c>
      <c r="N47" s="3" t="n"/>
      <c r="O47" s="6">
        <f>IF(OR($N47="",$M47=""),"",$N47-$M47)</f>
        <v/>
      </c>
    </row>
    <row r="48">
      <c r="A48" s="2" t="n"/>
      <c r="B48" s="3" t="n"/>
      <c r="C48" s="4" t="n"/>
      <c r="D48" s="4" t="n"/>
      <c r="E48" s="4" t="n"/>
      <c r="F48" s="2" t="inlineStr">
        <is>
          <t>上下</t>
        </is>
      </c>
      <c r="G48" s="2" t="inlineStr">
        <is>
          <t>10円未満切り捨て</t>
        </is>
      </c>
      <c r="H48" s="2" t="n">
        <v>0</v>
      </c>
      <c r="I48" s="5">
        <f>IF($E48="","",IF(N($H48)=0,ROUND($E48*60,0)/60,FLOOR(ROUND($E48*60,0),$H48)/60))</f>
        <v/>
      </c>
      <c r="J48" s="6">
        <f>IF($B48="","",IF((IF($F48="中間",($C48+$D48)/2,$D48))&gt;0,IF($G48="1円未満四捨五入",ROUND($B48/(IF($F48="中間",($C48+$D48)/2,$D48)),0),ROUNDDOWN($B48/(IF($F48="中間",($C48+$D48)/2,$D48)),IF($G48="1円未満切り捨て",0,IF($G48="100円未満切り捨て",-2,-1)))),0))</f>
        <v/>
      </c>
      <c r="K48" s="6">
        <f>IF($B48="","",IF((IF($F48="中間",($C48+$D48)/2,$C48))&gt;0,IF($G48="1円未満四捨五入",ROUND($B48/(IF($F48="中間",($C48+$D48)/2,$C48)),0),ROUNDDOWN($B48/(IF($F48="中間",($C48+$D48)/2,$C48)),IF($G48="1円未満切り捨て",0,IF($G48="100円未満切り捨て",-2,-1)))),0))</f>
        <v/>
      </c>
      <c r="L48" s="6">
        <f>IF(OR($B48="",$I48=""),"",IF(AND(N($D48)&gt;0,ROUND($I48*60,0)&gt;ROUND($D48*60,0)),ROUNDDOWN((ROUND($I48*60,0)-ROUND($D48*60,0))*$J48/60,0),IF(AND(N($C48)&gt;0,ROUND($I48*60,0)&lt;ROUND($C48*60,0)),-ROUNDDOWN((ROUND($C48*60,0)-ROUND($I48*60,0))*$K48/60,0),0)))</f>
        <v/>
      </c>
      <c r="M48" s="6">
        <f>IF($L48="","",MAX(0,$B48+$L48))</f>
        <v/>
      </c>
      <c r="N48" s="3" t="n"/>
      <c r="O48" s="6">
        <f>IF(OR($N48="",$M48=""),"",$N48-$M48)</f>
        <v/>
      </c>
    </row>
    <row r="49">
      <c r="A49" s="2" t="n"/>
      <c r="B49" s="3" t="n"/>
      <c r="C49" s="4" t="n"/>
      <c r="D49" s="4" t="n"/>
      <c r="E49" s="4" t="n"/>
      <c r="F49" s="2" t="inlineStr">
        <is>
          <t>上下</t>
        </is>
      </c>
      <c r="G49" s="2" t="inlineStr">
        <is>
          <t>10円未満切り捨て</t>
        </is>
      </c>
      <c r="H49" s="2" t="n">
        <v>0</v>
      </c>
      <c r="I49" s="5">
        <f>IF($E49="","",IF(N($H49)=0,ROUND($E49*60,0)/60,FLOOR(ROUND($E49*60,0),$H49)/60))</f>
        <v/>
      </c>
      <c r="J49" s="6">
        <f>IF($B49="","",IF((IF($F49="中間",($C49+$D49)/2,$D49))&gt;0,IF($G49="1円未満四捨五入",ROUND($B49/(IF($F49="中間",($C49+$D49)/2,$D49)),0),ROUNDDOWN($B49/(IF($F49="中間",($C49+$D49)/2,$D49)),IF($G49="1円未満切り捨て",0,IF($G49="100円未満切り捨て",-2,-1)))),0))</f>
        <v/>
      </c>
      <c r="K49" s="6">
        <f>IF($B49="","",IF((IF($F49="中間",($C49+$D49)/2,$C49))&gt;0,IF($G49="1円未満四捨五入",ROUND($B49/(IF($F49="中間",($C49+$D49)/2,$C49)),0),ROUNDDOWN($B49/(IF($F49="中間",($C49+$D49)/2,$C49)),IF($G49="1円未満切り捨て",0,IF($G49="100円未満切り捨て",-2,-1)))),0))</f>
        <v/>
      </c>
      <c r="L49" s="6">
        <f>IF(OR($B49="",$I49=""),"",IF(AND(N($D49)&gt;0,ROUND($I49*60,0)&gt;ROUND($D49*60,0)),ROUNDDOWN((ROUND($I49*60,0)-ROUND($D49*60,0))*$J49/60,0),IF(AND(N($C49)&gt;0,ROUND($I49*60,0)&lt;ROUND($C49*60,0)),-ROUNDDOWN((ROUND($C49*60,0)-ROUND($I49*60,0))*$K49/60,0),0)))</f>
        <v/>
      </c>
      <c r="M49" s="6">
        <f>IF($L49="","",MAX(0,$B49+$L49))</f>
        <v/>
      </c>
      <c r="N49" s="3" t="n"/>
      <c r="O49" s="6">
        <f>IF(OR($N49="",$M49=""),"",$N49-$M49)</f>
        <v/>
      </c>
    </row>
    <row r="50">
      <c r="A50" s="2" t="n"/>
      <c r="B50" s="3" t="n"/>
      <c r="C50" s="4" t="n"/>
      <c r="D50" s="4" t="n"/>
      <c r="E50" s="4" t="n"/>
      <c r="F50" s="2" t="inlineStr">
        <is>
          <t>上下</t>
        </is>
      </c>
      <c r="G50" s="2" t="inlineStr">
        <is>
          <t>10円未満切り捨て</t>
        </is>
      </c>
      <c r="H50" s="2" t="n">
        <v>0</v>
      </c>
      <c r="I50" s="5">
        <f>IF($E50="","",IF(N($H50)=0,ROUND($E50*60,0)/60,FLOOR(ROUND($E50*60,0),$H50)/60))</f>
        <v/>
      </c>
      <c r="J50" s="6">
        <f>IF($B50="","",IF((IF($F50="中間",($C50+$D50)/2,$D50))&gt;0,IF($G50="1円未満四捨五入",ROUND($B50/(IF($F50="中間",($C50+$D50)/2,$D50)),0),ROUNDDOWN($B50/(IF($F50="中間",($C50+$D50)/2,$D50)),IF($G50="1円未満切り捨て",0,IF($G50="100円未満切り捨て",-2,-1)))),0))</f>
        <v/>
      </c>
      <c r="K50" s="6">
        <f>IF($B50="","",IF((IF($F50="中間",($C50+$D50)/2,$C50))&gt;0,IF($G50="1円未満四捨五入",ROUND($B50/(IF($F50="中間",($C50+$D50)/2,$C50)),0),ROUNDDOWN($B50/(IF($F50="中間",($C50+$D50)/2,$C50)),IF($G50="1円未満切り捨て",0,IF($G50="100円未満切り捨て",-2,-1)))),0))</f>
        <v/>
      </c>
      <c r="L50" s="6">
        <f>IF(OR($B50="",$I50=""),"",IF(AND(N($D50)&gt;0,ROUND($I50*60,0)&gt;ROUND($D50*60,0)),ROUNDDOWN((ROUND($I50*60,0)-ROUND($D50*60,0))*$J50/60,0),IF(AND(N($C50)&gt;0,ROUND($I50*60,0)&lt;ROUND($C50*60,0)),-ROUNDDOWN((ROUND($C50*60,0)-ROUND($I50*60,0))*$K50/60,0),0)))</f>
        <v/>
      </c>
      <c r="M50" s="6">
        <f>IF($L50="","",MAX(0,$B50+$L50))</f>
        <v/>
      </c>
      <c r="N50" s="3" t="n"/>
      <c r="O50" s="6">
        <f>IF(OR($N50="",$M50=""),"",$N50-$M50)</f>
        <v/>
      </c>
    </row>
    <row r="51">
      <c r="A51" s="2" t="n"/>
      <c r="B51" s="3" t="n"/>
      <c r="C51" s="4" t="n"/>
      <c r="D51" s="4" t="n"/>
      <c r="E51" s="4" t="n"/>
      <c r="F51" s="2" t="inlineStr">
        <is>
          <t>上下</t>
        </is>
      </c>
      <c r="G51" s="2" t="inlineStr">
        <is>
          <t>10円未満切り捨て</t>
        </is>
      </c>
      <c r="H51" s="2" t="n">
        <v>0</v>
      </c>
      <c r="I51" s="5">
        <f>IF($E51="","",IF(N($H51)=0,ROUND($E51*60,0)/60,FLOOR(ROUND($E51*60,0),$H51)/60))</f>
        <v/>
      </c>
      <c r="J51" s="6">
        <f>IF($B51="","",IF((IF($F51="中間",($C51+$D51)/2,$D51))&gt;0,IF($G51="1円未満四捨五入",ROUND($B51/(IF($F51="中間",($C51+$D51)/2,$D51)),0),ROUNDDOWN($B51/(IF($F51="中間",($C51+$D51)/2,$D51)),IF($G51="1円未満切り捨て",0,IF($G51="100円未満切り捨て",-2,-1)))),0))</f>
        <v/>
      </c>
      <c r="K51" s="6">
        <f>IF($B51="","",IF((IF($F51="中間",($C51+$D51)/2,$C51))&gt;0,IF($G51="1円未満四捨五入",ROUND($B51/(IF($F51="中間",($C51+$D51)/2,$C51)),0),ROUNDDOWN($B51/(IF($F51="中間",($C51+$D51)/2,$C51)),IF($G51="1円未満切り捨て",0,IF($G51="100円未満切り捨て",-2,-1)))),0))</f>
        <v/>
      </c>
      <c r="L51" s="6">
        <f>IF(OR($B51="",$I51=""),"",IF(AND(N($D51)&gt;0,ROUND($I51*60,0)&gt;ROUND($D51*60,0)),ROUNDDOWN((ROUND($I51*60,0)-ROUND($D51*60,0))*$J51/60,0),IF(AND(N($C51)&gt;0,ROUND($I51*60,0)&lt;ROUND($C51*60,0)),-ROUNDDOWN((ROUND($C51*60,0)-ROUND($I51*60,0))*$K51/60,0),0)))</f>
        <v/>
      </c>
      <c r="M51" s="6">
        <f>IF($L51="","",MAX(0,$B51+$L51))</f>
        <v/>
      </c>
      <c r="N51" s="3" t="n"/>
      <c r="O51" s="6">
        <f>IF(OR($N51="",$M51=""),"",$N51-$M51)</f>
        <v/>
      </c>
    </row>
    <row r="53">
      <c r="L53" s="7" t="inlineStr">
        <is>
          <t>合計</t>
        </is>
      </c>
      <c r="M53" s="7">
        <f>SUM(M2:M51)</f>
        <v/>
      </c>
      <c r="N53" s="7">
        <f>SUM(N2:N51)</f>
        <v/>
      </c>
      <c r="O53" s="7">
        <f>SUMPRODUCT((O2:O51&lt;&gt;"")*(O2:O51&lt;&gt;0))</f>
        <v/>
      </c>
      <c r="P53" t="inlineStr">
        <is>
          <t>← 今の請求と差がある人数</t>
        </is>
      </c>
    </row>
  </sheetData>
  <dataValidations count="4">
    <dataValidation sqref="F2:F51" showDropDown="0" showInputMessage="0" showErrorMessage="1" allowBlank="1" errorTitle="選べる値" error="一覧から選んでください" type="list">
      <formula1>"上下,中間"</formula1>
    </dataValidation>
    <dataValidation sqref="G2:G51" showDropDown="0" showInputMessage="0" showErrorMessage="1" allowBlank="1" errorTitle="選べる値" error="一覧から選んでください" type="list">
      <formula1>"10円未満切り捨て,1円未満切り捨て,100円未満切り捨て,1円未満四捨五入"</formula1>
    </dataValidation>
    <dataValidation sqref="H2:H51" showDropDown="0" showInputMessage="0" showErrorMessage="1" allowBlank="1" errorTitle="選べる値" error="一覧から選んでください" type="list">
      <formula1>"0,15,30,60"</formula1>
    </dataValidation>
    <dataValidation sqref="B2:B51" showDropDown="0" showInputMessage="0" showErrorMessage="1" allowBlank="1" errorTitle="単価" error="単価は円で入れてください（65万円なら 650000）" type="decimal" operator="greaterThanOrEqual">
      <formula1>1000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8" t="inlineStr">
        <is>
          <t>SES の精算の計算（雛形）</t>
        </is>
      </c>
      <c r="B1" t="inlineStr"/>
    </row>
    <row r="2">
      <c r="A2" s="9" t="inlineStr">
        <is>
          <t>まず</t>
        </is>
      </c>
      <c r="B2" s="10" t="inlineStr">
        <is>
          <t>「精算」シートの2〜4行目に、架空の例を3人分入れてあります。黄色の欄を自社の数字に書き換えると、灰色の欄（請求額など）が計算されます。</t>
        </is>
      </c>
    </row>
    <row r="3">
      <c r="A3" s="9" t="inlineStr">
        <is>
          <t>計算の例（例1）</t>
        </is>
      </c>
      <c r="B3" s="10" t="inlineStr">
        <is>
          <t>超過単価：650,000円 ÷ 上限180時間 ＝ 3,611円 → 10円未満切り捨てで 3,610円
超過分：186.5時間 − 180時間 ＝ 6.5時間 × 3,610円 ＝ 23,465円
請求額：650,000円 ＋ 23,465円 ＝ 673,465円</t>
        </is>
      </c>
    </row>
    <row r="4">
      <c r="A4" s="9" t="inlineStr">
        <is>
          <t>方式</t>
        </is>
      </c>
      <c r="B4" s="10" t="inlineStr">
        <is>
          <t>上下割：超過は 単価÷上限、控除は 単価÷下限
中間割：どちらも 単価÷（下限と上限の真ん中）</t>
        </is>
      </c>
    </row>
    <row r="5">
      <c r="A5" s="9" t="inlineStr">
        <is>
          <t>時間単価の端数</t>
        </is>
      </c>
      <c r="B5" s="10" t="inlineStr">
        <is>
          <t>契約書（注文書）に書かれている端数処理を選んでください。</t>
        </is>
      </c>
    </row>
    <row r="6">
      <c r="A6" s="9" t="inlineStr">
        <is>
          <t>実績の刻み</t>
        </is>
      </c>
      <c r="B6" s="10" t="inlineStr">
        <is>
          <t>15分単位で数える契約なら 15、そのまま数えるなら 0。</t>
        </is>
      </c>
    </row>
    <row r="7">
      <c r="A7" s="9" t="inlineStr">
        <is>
          <t>消費税</t>
        </is>
      </c>
      <c r="B7" s="10" t="inlineStr">
        <is>
          <t>この表は税抜です。消費税は請求書1枚（客先ごと）の合計に1回だけかけます（インボイスの決まり）。</t>
        </is>
      </c>
    </row>
    <row r="8">
      <c r="A8" s="9" t="inlineStr">
        <is>
          <t>今の請求額</t>
        </is>
      </c>
      <c r="B8" s="10" t="inlineStr">
        <is>
          <t>入れると「差」の列に、計算した額との差が出ます。差がある行は、契約の条件と今の計算方法を見比べてください。</t>
        </is>
      </c>
    </row>
    <row r="9">
      <c r="A9" s="9" t="inlineStr">
        <is>
          <t>ブラウザで同じ計算</t>
        </is>
      </c>
      <c r="B9" s="10" t="inlineStr">
        <is>
          <t>https://shimegakari.com/kenzan/ （Excel から貼り付けると、差のある行に原因の見当も出ます）</t>
        </is>
      </c>
    </row>
    <row r="10">
      <c r="A10" s="9" t="inlineStr">
        <is>
          <t>毎月の締めを任せるなら</t>
        </is>
      </c>
      <c r="B10" s="10" t="inlineStr">
        <is>
          <t>作業報告書をお送りいただければ、精算の計算・客先への請求書・協力会社の請求との照合までお届けします。技術者1名あたり月1,000円（税別）。
https://shimegakari.com/</t>
        </is>
      </c>
    </row>
    <row r="11">
      <c r="A11" s="9" t="inlineStr">
        <is>
          <t>作成</t>
        </is>
      </c>
      <c r="B11" s="10" t="inlineStr">
        <is>
          <t>締め係（https://shimegakari.com/）。社内で自由に使って、配っていただいて大丈夫です。計算結果は契約書と照らしてご確認ください。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締め係</dc:creator>
  <dc:title xmlns:dc="http://purl.org/dc/elements/1.1/">SES の精算の計算（雛形）</dc:title>
  <dcterms:created xmlns:dcterms="http://purl.org/dc/terms/" xmlns:xsi="http://www.w3.org/2001/XMLSchema-instance" xsi:type="dcterms:W3CDTF">2026-11-01T10:41:07Z</dcterms:created>
  <dcterms:modified xmlns:dcterms="http://purl.org/dc/terms/" xmlns:xsi="http://www.w3.org/2001/XMLSchema-instance" xsi:type="dcterms:W3CDTF">2026-11-01T10:41:07Z</dcterms:modified>
  <cp:lastModifiedBy>締め係</cp:lastModifiedBy>
</cp:coreProperties>
</file>